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005" yWindow="0" windowWidth="25320" windowHeight="15870" tabRatio="500"/>
  </bookViews>
  <sheets>
    <sheet name="Schedule Budget" sheetId="1" r:id="rId1"/>
  </sheets>
  <definedNames>
    <definedName name="_xlnm.Print_Area" localSheetId="0">'Schedule Budget'!$A$1:$K$138</definedName>
    <definedName name="_xlnm.Print_Titles" localSheetId="0">'Schedule Budget'!$10:$10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/>
  <c r="E8"/>
  <c r="F8"/>
  <c r="D7"/>
  <c r="E7"/>
  <c r="F7"/>
  <c r="D6"/>
  <c r="E6"/>
  <c r="F6"/>
  <c r="D5"/>
  <c r="E5"/>
  <c r="F5"/>
  <c r="D4"/>
  <c r="E4"/>
  <c r="F4"/>
  <c r="D3"/>
  <c r="E3"/>
  <c r="F3"/>
</calcChain>
</file>

<file path=xl/sharedStrings.xml><?xml version="1.0" encoding="utf-8"?>
<sst xmlns="http://schemas.openxmlformats.org/spreadsheetml/2006/main" count="501" uniqueCount="245">
  <si>
    <t>Task Description</t>
  </si>
  <si>
    <t>Predecessor</t>
  </si>
  <si>
    <t>Owner</t>
  </si>
  <si>
    <t>Role</t>
  </si>
  <si>
    <t>Start Date</t>
  </si>
  <si>
    <t>Finish Date</t>
  </si>
  <si>
    <t>Receive RFPS</t>
  </si>
  <si>
    <t>Percent Complete</t>
  </si>
  <si>
    <t>Kick-off Meeting</t>
  </si>
  <si>
    <t xml:space="preserve">    Decide what skills are required</t>
  </si>
  <si>
    <t xml:space="preserve">    Find out who has those skills</t>
  </si>
  <si>
    <t xml:space="preserve">    Find out availability of those people</t>
  </si>
  <si>
    <t xml:space="preserve">    Get those people assigned to procurement team</t>
  </si>
  <si>
    <t xml:space="preserve">  Decide on date for meeting</t>
  </si>
  <si>
    <t xml:space="preserve">  Reserve meeting room</t>
  </si>
  <si>
    <t xml:space="preserve">  Create agenda</t>
  </si>
  <si>
    <t xml:space="preserve">  Send out agenda</t>
  </si>
  <si>
    <t xml:space="preserve">    Resend amended agenda</t>
  </si>
  <si>
    <t xml:space="preserve">    Receive comments/additons to agenda</t>
  </si>
  <si>
    <t xml:space="preserve">  Hold meeting</t>
  </si>
  <si>
    <t xml:space="preserve">  Develop action list and/or meeting minutes</t>
  </si>
  <si>
    <t xml:space="preserve">  Send out action list/minutes</t>
  </si>
  <si>
    <t xml:space="preserve">    Receive comments/additions to action list/minutes</t>
  </si>
  <si>
    <t xml:space="preserve">    Resend action list/minutes</t>
  </si>
  <si>
    <t>Procurement Plan</t>
  </si>
  <si>
    <t>Solicitation</t>
  </si>
  <si>
    <t>Proposal Analysis</t>
  </si>
  <si>
    <t>Negotiations</t>
  </si>
  <si>
    <t>Contract Finalization</t>
  </si>
  <si>
    <t>Contract Administration</t>
  </si>
  <si>
    <t xml:space="preserve">    RFP Schedule</t>
  </si>
  <si>
    <t xml:space="preserve">    RFP General Instructions</t>
  </si>
  <si>
    <t xml:space="preserve">    Mutual Nondisclosure Agreement (MNDA)</t>
  </si>
  <si>
    <t xml:space="preserve">    Proposal Signature Page</t>
  </si>
  <si>
    <t xml:space="preserve">    MWDBE Certification</t>
  </si>
  <si>
    <t xml:space="preserve">    HUB Certification</t>
  </si>
  <si>
    <t xml:space="preserve">    Form W-9</t>
  </si>
  <si>
    <t xml:space="preserve">  Receive proposals</t>
  </si>
  <si>
    <t xml:space="preserve">    Reject all proposals that are not signed</t>
  </si>
  <si>
    <t xml:space="preserve">  Distribute all acceptable proposals to evaluation team</t>
  </si>
  <si>
    <t xml:space="preserve">      Review with team</t>
  </si>
  <si>
    <t xml:space="preserve">      Review with evaluation team</t>
  </si>
  <si>
    <t xml:space="preserve">  Review entire RFP with team</t>
  </si>
  <si>
    <t xml:space="preserve">    Make changes as required</t>
  </si>
  <si>
    <t xml:space="preserve">    Distribute to team for final review</t>
  </si>
  <si>
    <t xml:space="preserve">  Send RFP out</t>
  </si>
  <si>
    <t>RFP Process</t>
  </si>
  <si>
    <t xml:space="preserve">  Receive questions on RFP</t>
  </si>
  <si>
    <t xml:space="preserve">    Send out assembled questions and answers to all participants</t>
  </si>
  <si>
    <t xml:space="preserve">    Assemble questions and answers</t>
  </si>
  <si>
    <t xml:space="preserve">  Review and collate all evaluations</t>
  </si>
  <si>
    <t xml:space="preserve">  Evaluation team meets to decide on top proposals</t>
  </si>
  <si>
    <t xml:space="preserve">  Notify short list</t>
  </si>
  <si>
    <t xml:space="preserve">  Oral presentations</t>
  </si>
  <si>
    <t xml:space="preserve">    Questions</t>
  </si>
  <si>
    <t xml:space="preserve">      Prepared and who will ask each one</t>
  </si>
  <si>
    <t xml:space="preserve">      As presentation is given</t>
  </si>
  <si>
    <t xml:space="preserve">    Thank yous and walking presenters out</t>
  </si>
  <si>
    <t xml:space="preserve">  Meeting to decide on contract awardee</t>
  </si>
  <si>
    <t xml:space="preserve">      Contact names and information</t>
  </si>
  <si>
    <t xml:space="preserve">      Send all information to SSM</t>
  </si>
  <si>
    <t>Strategic Sourcing Manager (SSM)</t>
  </si>
  <si>
    <t>SSM</t>
  </si>
  <si>
    <t>N/A</t>
  </si>
  <si>
    <t xml:space="preserve">  Silent period with existing supplier</t>
  </si>
  <si>
    <t xml:space="preserve">  Review current and historical supplier contracts</t>
  </si>
  <si>
    <t xml:space="preserve">    Strategy</t>
  </si>
  <si>
    <t xml:space="preserve">  Brainstorm</t>
  </si>
  <si>
    <t xml:space="preserve">  Identify all stakeholders</t>
  </si>
  <si>
    <t xml:space="preserve">    Define roles and responsibilities</t>
  </si>
  <si>
    <t xml:space="preserve">  Establish the procurement team</t>
  </si>
  <si>
    <t xml:space="preserve">  Finalize procurement strategy</t>
  </si>
  <si>
    <t xml:space="preserve">  Develop procurement schedule</t>
  </si>
  <si>
    <t xml:space="preserve">  Develop procurement budget</t>
  </si>
  <si>
    <t xml:space="preserve">  Develop procurement risk plan</t>
  </si>
  <si>
    <t xml:space="preserve">  Develop procurement WBS</t>
  </si>
  <si>
    <t xml:space="preserve">  Finalize RFP</t>
  </si>
  <si>
    <t xml:space="preserve">  Draft RFP</t>
  </si>
  <si>
    <t xml:space="preserve">  Silent period with potential suppliers &amp; existing supplier</t>
  </si>
  <si>
    <t xml:space="preserve">  Commodity Strategy</t>
  </si>
  <si>
    <t xml:space="preserve">    Industry/Commodity Profile Analysis</t>
  </si>
  <si>
    <t xml:space="preserve">    Purchasing Profile</t>
  </si>
  <si>
    <t xml:space="preserve">    Supplier Financial Analysis</t>
  </si>
  <si>
    <t xml:space="preserve">    Total Cost of Ownership</t>
  </si>
  <si>
    <t xml:space="preserve">    Determine Qualified Supplier Bid List</t>
  </si>
  <si>
    <t xml:space="preserve">    Reject all proposals submitted after the deadline</t>
  </si>
  <si>
    <t xml:space="preserve">      Mutual Non-Disclosure Agreement (MNDA)</t>
  </si>
  <si>
    <t xml:space="preserve">      Contract Type</t>
  </si>
  <si>
    <t xml:space="preserve">      Length of Agreement</t>
  </si>
  <si>
    <t xml:space="preserve">      Sourcing Approach </t>
  </si>
  <si>
    <t xml:space="preserve">  Establish a High Level Schedule</t>
  </si>
  <si>
    <t xml:space="preserve">  RFP silent period with potential suppliers &amp; existing supplier</t>
  </si>
  <si>
    <t xml:space="preserve">    Determine Type of Agreement Document</t>
  </si>
  <si>
    <t xml:space="preserve">    Statement of Work (Scope of Work)</t>
  </si>
  <si>
    <t xml:space="preserve">      Sample Terms &amp; Conditions</t>
  </si>
  <si>
    <t xml:space="preserve">    Develop pricing model</t>
  </si>
  <si>
    <t xml:space="preserve">    Develop weighted evaluation criteria</t>
  </si>
  <si>
    <t xml:space="preserve">  Develop negotiation strategy</t>
  </si>
  <si>
    <t xml:space="preserve">  Identify negotiation team</t>
  </si>
  <si>
    <t xml:space="preserve">    Fully identify and communicate roles</t>
  </si>
  <si>
    <t xml:space="preserve">  Conduct Negotiations</t>
  </si>
  <si>
    <t xml:space="preserve">    Where negotiation takes place</t>
  </si>
  <si>
    <t xml:space="preserve">    Win-win or hard ball</t>
  </si>
  <si>
    <t xml:space="preserve">    Finalize deal including terms and conditions</t>
  </si>
  <si>
    <t xml:space="preserve">  Draft contract</t>
  </si>
  <si>
    <t xml:space="preserve">  Obtain approval signatures</t>
  </si>
  <si>
    <t>Notification of unsuccessful suppliers</t>
  </si>
  <si>
    <t xml:space="preserve">  Preliminary notification</t>
  </si>
  <si>
    <t xml:space="preserve">  Formal debriefing</t>
  </si>
  <si>
    <t>Procurement Team</t>
  </si>
  <si>
    <t>Name</t>
  </si>
  <si>
    <t>Donna Smith (DS)</t>
  </si>
  <si>
    <t>Robert Golden (RG)</t>
  </si>
  <si>
    <t>Director of Procurement (DP)</t>
  </si>
  <si>
    <t>SME</t>
  </si>
  <si>
    <t>Attorney</t>
  </si>
  <si>
    <t>James Brown (JB)</t>
  </si>
  <si>
    <t>Financial Analyst (FA)</t>
  </si>
  <si>
    <t>Bill Green (BG)</t>
  </si>
  <si>
    <t>John Q. Public (JQP)</t>
  </si>
  <si>
    <t>Samantha Grey (SG)</t>
  </si>
  <si>
    <t>SSM, DP</t>
  </si>
  <si>
    <t>SSM, DP, FA, SME, Owner, Attorney</t>
  </si>
  <si>
    <t>SSM, FA, SME, Owner</t>
  </si>
  <si>
    <t>SSM, Owner</t>
  </si>
  <si>
    <t>FA</t>
  </si>
  <si>
    <t>DS, JB, BG</t>
  </si>
  <si>
    <t>DS</t>
  </si>
  <si>
    <t xml:space="preserve">    Review contract</t>
  </si>
  <si>
    <t>RG, SG</t>
  </si>
  <si>
    <t>DS, RG</t>
  </si>
  <si>
    <t>DS, RG, JB, BG, JQP, SG</t>
  </si>
  <si>
    <t>DS, JB, BG, JQP</t>
  </si>
  <si>
    <t>DS, JQP</t>
  </si>
  <si>
    <t>DS, BG</t>
  </si>
  <si>
    <t>SSM, FA, SME</t>
  </si>
  <si>
    <t>BG, DS</t>
  </si>
  <si>
    <t>SME, SSM</t>
  </si>
  <si>
    <t>DP, Attorney</t>
  </si>
  <si>
    <t>DS, SG</t>
  </si>
  <si>
    <t>SSM, Attorney</t>
  </si>
  <si>
    <t>JB, DS, BG</t>
  </si>
  <si>
    <t>FA, SSM, SME</t>
  </si>
  <si>
    <t>SSM, SME</t>
  </si>
  <si>
    <t>JB</t>
  </si>
  <si>
    <t>JB, DS</t>
  </si>
  <si>
    <t>FA, SSM</t>
  </si>
  <si>
    <t xml:space="preserve">  Finalize procurement plan</t>
  </si>
  <si>
    <t>Memorial Day holiday</t>
  </si>
  <si>
    <t>4th of July holiday</t>
  </si>
  <si>
    <t xml:space="preserve">  Team evaluates all proposals independently</t>
  </si>
  <si>
    <t xml:space="preserve">  Team returns all evaluations</t>
  </si>
  <si>
    <t xml:space="preserve">  Distribute collated evaluations to team</t>
  </si>
  <si>
    <t xml:space="preserve">  Collect questions on proposals for short listed potential suppliers</t>
  </si>
  <si>
    <t>Labor Day holiday</t>
  </si>
  <si>
    <t>End of contract term</t>
  </si>
  <si>
    <t>Execute contract</t>
  </si>
  <si>
    <t>1.1.2</t>
  </si>
  <si>
    <t>1.1.2.1</t>
  </si>
  <si>
    <t>1.1.2.2</t>
  </si>
  <si>
    <t>1.1.2.3</t>
  </si>
  <si>
    <t>1.1.2.4</t>
  </si>
  <si>
    <t>1.4.1</t>
  </si>
  <si>
    <t>1.4.2</t>
  </si>
  <si>
    <t>1.4.3</t>
  </si>
  <si>
    <t>1.4.4</t>
  </si>
  <si>
    <t>1.4.5</t>
  </si>
  <si>
    <t>2.4.1</t>
  </si>
  <si>
    <t>2.4.2</t>
  </si>
  <si>
    <t>2.7.1</t>
  </si>
  <si>
    <t>2.7.2</t>
  </si>
  <si>
    <t>3.1.1</t>
  </si>
  <si>
    <t>3.2.1</t>
  </si>
  <si>
    <t>3.3.1</t>
  </si>
  <si>
    <t>3.4.1</t>
  </si>
  <si>
    <t>3.5.1</t>
  </si>
  <si>
    <t>3.6.1</t>
  </si>
  <si>
    <t>4.2.1</t>
  </si>
  <si>
    <t>4.2.1.1</t>
  </si>
  <si>
    <t>4.2.2</t>
  </si>
  <si>
    <t>4.2.2.1</t>
  </si>
  <si>
    <t>4.2.3</t>
  </si>
  <si>
    <t>4.2.3.1</t>
  </si>
  <si>
    <t>4.2.4</t>
  </si>
  <si>
    <t>4.2.5</t>
  </si>
  <si>
    <t>4.2.6</t>
  </si>
  <si>
    <t>4.2.7</t>
  </si>
  <si>
    <t>4.2.8</t>
  </si>
  <si>
    <t>4.2.8.1</t>
  </si>
  <si>
    <t>4.2.9</t>
  </si>
  <si>
    <t>4.2.10</t>
  </si>
  <si>
    <t>4.2.11</t>
  </si>
  <si>
    <t>4.3.1</t>
  </si>
  <si>
    <t>4.3.2</t>
  </si>
  <si>
    <t>4.4.1</t>
  </si>
  <si>
    <t>4.4.2</t>
  </si>
  <si>
    <t>4.4.3</t>
  </si>
  <si>
    <t>4.4.4</t>
  </si>
  <si>
    <t>4.4.5</t>
  </si>
  <si>
    <t>4.4.5.1</t>
  </si>
  <si>
    <t>4.4.5.2</t>
  </si>
  <si>
    <t>5.2.1</t>
  </si>
  <si>
    <t>5.2.2</t>
  </si>
  <si>
    <t>6.1.1</t>
  </si>
  <si>
    <t>6.1.2</t>
  </si>
  <si>
    <t>6.10.1</t>
  </si>
  <si>
    <t xml:space="preserve">    Make sure someone greets presenters</t>
  </si>
  <si>
    <t xml:space="preserve">    Make sure equipment is ready and working</t>
  </si>
  <si>
    <t xml:space="preserve">    Make sure refreshments are ready</t>
  </si>
  <si>
    <t>6.10.2</t>
  </si>
  <si>
    <t>6.10.3</t>
  </si>
  <si>
    <t>7.1.1</t>
  </si>
  <si>
    <t>7.1.2</t>
  </si>
  <si>
    <t>7.2.1</t>
  </si>
  <si>
    <t>7.3.1</t>
  </si>
  <si>
    <t>8.1.1</t>
  </si>
  <si>
    <t xml:space="preserve">  Develop procurement communications plan</t>
  </si>
  <si>
    <t>3.2, 3.3, 3.4, 3.5, 3.6</t>
  </si>
  <si>
    <t xml:space="preserve">  Review procurement plan with entire team</t>
  </si>
  <si>
    <t xml:space="preserve">    Review risk plan with team members</t>
  </si>
  <si>
    <t xml:space="preserve">    Review strategy with team members</t>
  </si>
  <si>
    <t xml:space="preserve">    Review WBS with team members</t>
  </si>
  <si>
    <t xml:space="preserve">    Review schedule with team members</t>
  </si>
  <si>
    <t xml:space="preserve">    Review budget with team members</t>
  </si>
  <si>
    <t xml:space="preserve">    Review communications plan with team members</t>
  </si>
  <si>
    <t>Procurement for Janitorial Services</t>
  </si>
  <si>
    <t>4.3, 4.4</t>
  </si>
  <si>
    <t xml:space="preserve">  Schedule oral presentations</t>
  </si>
  <si>
    <t>6.11.1</t>
  </si>
  <si>
    <t>6.11.2</t>
  </si>
  <si>
    <t>6.11.3</t>
  </si>
  <si>
    <t>6.11.4</t>
  </si>
  <si>
    <t>6.11.4.1</t>
  </si>
  <si>
    <t>6.11.5.1</t>
  </si>
  <si>
    <t xml:space="preserve">    Verify date and time with each company</t>
  </si>
  <si>
    <t xml:space="preserve">    Reserve meeting room</t>
  </si>
  <si>
    <t xml:space="preserve">    Notify evaluation team</t>
  </si>
  <si>
    <t xml:space="preserve">  Distribute procurement plan</t>
  </si>
  <si>
    <t>WBS</t>
  </si>
  <si>
    <t>Direct Labor Cost</t>
  </si>
  <si>
    <t>Indirect Labor Cost</t>
  </si>
  <si>
    <t>Total per hour</t>
  </si>
  <si>
    <t>Effort (hours)</t>
  </si>
  <si>
    <t>Labor Costs</t>
  </si>
  <si>
    <t>Duration (days)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</si>
</sst>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mm/dd/yy;@"/>
    <numFmt numFmtId="166" formatCode="0.0%"/>
    <numFmt numFmtId="167" formatCode="&quot;$&quot;#,##0.00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Times New Roman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65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/>
    <xf numFmtId="164" fontId="4" fillId="0" borderId="1" xfId="0" applyNumberFormat="1" applyFont="1" applyBorder="1"/>
    <xf numFmtId="166" fontId="4" fillId="0" borderId="1" xfId="0" applyNumberFormat="1" applyFont="1" applyBorder="1"/>
    <xf numFmtId="164" fontId="4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165" fontId="4" fillId="0" borderId="3" xfId="0" applyNumberFormat="1" applyFont="1" applyBorder="1"/>
    <xf numFmtId="164" fontId="4" fillId="0" borderId="3" xfId="0" applyNumberFormat="1" applyFont="1" applyBorder="1"/>
    <xf numFmtId="166" fontId="4" fillId="0" borderId="3" xfId="0" applyNumberFormat="1" applyFont="1" applyBorder="1"/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65" fontId="5" fillId="0" borderId="2" xfId="0" applyNumberFormat="1" applyFont="1" applyBorder="1"/>
    <xf numFmtId="2" fontId="5" fillId="0" borderId="2" xfId="0" applyNumberFormat="1" applyFont="1" applyBorder="1"/>
    <xf numFmtId="166" fontId="5" fillId="0" borderId="2" xfId="0" applyNumberFormat="1" applyFont="1" applyBorder="1"/>
    <xf numFmtId="0" fontId="8" fillId="0" borderId="2" xfId="0" applyFont="1" applyBorder="1"/>
    <xf numFmtId="164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165" fontId="4" fillId="0" borderId="2" xfId="0" applyNumberFormat="1" applyFont="1" applyBorder="1"/>
    <xf numFmtId="166" fontId="4" fillId="0" borderId="2" xfId="0" applyNumberFormat="1" applyFont="1" applyBorder="1"/>
    <xf numFmtId="0" fontId="0" fillId="0" borderId="2" xfId="0" applyFont="1" applyBorder="1"/>
    <xf numFmtId="0" fontId="4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2" xfId="0" applyBorder="1"/>
    <xf numFmtId="164" fontId="6" fillId="0" borderId="2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6" fillId="0" borderId="2" xfId="0" applyFont="1" applyBorder="1"/>
    <xf numFmtId="2" fontId="4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0" fontId="9" fillId="0" borderId="2" xfId="0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/>
    </xf>
    <xf numFmtId="167" fontId="9" fillId="0" borderId="4" xfId="0" applyNumberFormat="1" applyFont="1" applyBorder="1"/>
    <xf numFmtId="167" fontId="6" fillId="0" borderId="4" xfId="0" applyNumberFormat="1" applyFont="1" applyBorder="1"/>
    <xf numFmtId="0" fontId="9" fillId="0" borderId="4" xfId="0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10" fillId="0" borderId="2" xfId="0" applyFont="1" applyBorder="1"/>
  </cellXfs>
  <cellStyles count="2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topLeftCell="A120" zoomScaleNormal="100" workbookViewId="0">
      <selection activeCell="B141" sqref="B141"/>
    </sheetView>
  </sheetViews>
  <sheetFormatPr defaultColWidth="11" defaultRowHeight="15.75"/>
  <cols>
    <col min="1" max="1" width="9" style="2" customWidth="1"/>
    <col min="2" max="2" width="46.375" style="1" customWidth="1"/>
    <col min="3" max="3" width="10.875" style="7"/>
    <col min="4" max="4" width="21.5" style="3" customWidth="1"/>
    <col min="5" max="5" width="26.5" style="1" customWidth="1"/>
    <col min="6" max="6" width="9.5" style="4" customWidth="1"/>
    <col min="7" max="7" width="9.375" style="4" customWidth="1"/>
    <col min="8" max="9" width="8.5" style="5" customWidth="1"/>
    <col min="10" max="10" width="9.875" style="5" customWidth="1"/>
    <col min="11" max="11" width="10.5" style="6" customWidth="1"/>
    <col min="12" max="12" width="11.5" style="1" customWidth="1"/>
  </cols>
  <sheetData>
    <row r="1" spans="1:16">
      <c r="A1" s="16" t="s">
        <v>109</v>
      </c>
      <c r="B1" s="9"/>
      <c r="C1" s="10"/>
      <c r="D1" s="11"/>
      <c r="E1" s="9"/>
      <c r="F1" s="12"/>
      <c r="G1" s="12"/>
      <c r="H1" s="13"/>
      <c r="I1" s="13"/>
      <c r="J1" s="13"/>
      <c r="K1" s="14"/>
    </row>
    <row r="2" spans="1:16" ht="26.25">
      <c r="A2" s="8"/>
      <c r="B2" s="80" t="s">
        <v>110</v>
      </c>
      <c r="C2" s="78" t="s">
        <v>3</v>
      </c>
      <c r="D2" s="77" t="s">
        <v>239</v>
      </c>
      <c r="E2" s="78" t="s">
        <v>240</v>
      </c>
      <c r="F2" s="79" t="s">
        <v>241</v>
      </c>
      <c r="G2" s="12"/>
      <c r="H2" s="13"/>
      <c r="I2" s="13"/>
      <c r="J2" s="13"/>
      <c r="K2" s="14"/>
    </row>
    <row r="3" spans="1:16" ht="51.75">
      <c r="A3" s="8"/>
      <c r="B3" s="9" t="s">
        <v>111</v>
      </c>
      <c r="C3" s="15" t="s">
        <v>61</v>
      </c>
      <c r="D3" s="66">
        <f>80000/2040</f>
        <v>39.215686274509807</v>
      </c>
      <c r="E3" s="67">
        <f t="shared" ref="E3:E8" si="0">D3*0.33</f>
        <v>12.941176470588237</v>
      </c>
      <c r="F3" s="67">
        <f t="shared" ref="F3:F8" si="1">D3+E3</f>
        <v>52.156862745098046</v>
      </c>
      <c r="G3" s="12"/>
      <c r="H3" s="13"/>
      <c r="I3" s="13"/>
      <c r="J3" s="13"/>
      <c r="K3" s="14"/>
    </row>
    <row r="4" spans="1:16" ht="39">
      <c r="A4" s="8"/>
      <c r="B4" s="9" t="s">
        <v>112</v>
      </c>
      <c r="C4" s="15" t="s">
        <v>113</v>
      </c>
      <c r="D4" s="66">
        <f>97688/2040</f>
        <v>47.886274509803918</v>
      </c>
      <c r="E4" s="67">
        <f t="shared" si="0"/>
        <v>15.802470588235293</v>
      </c>
      <c r="F4" s="67">
        <f t="shared" si="1"/>
        <v>63.688745098039213</v>
      </c>
      <c r="G4" s="12"/>
      <c r="H4" s="13"/>
      <c r="I4" s="13"/>
      <c r="J4" s="13"/>
      <c r="K4" s="14"/>
    </row>
    <row r="5" spans="1:16" ht="26.25">
      <c r="A5" s="8"/>
      <c r="B5" s="11" t="s">
        <v>116</v>
      </c>
      <c r="C5" s="11" t="s">
        <v>117</v>
      </c>
      <c r="D5" s="66">
        <f>42104/2040</f>
        <v>20.639215686274511</v>
      </c>
      <c r="E5" s="67">
        <f t="shared" si="0"/>
        <v>6.8109411764705889</v>
      </c>
      <c r="F5" s="67">
        <f t="shared" si="1"/>
        <v>27.4501568627451</v>
      </c>
      <c r="G5" s="12"/>
      <c r="H5" s="13"/>
      <c r="I5" s="13"/>
      <c r="J5" s="13"/>
      <c r="K5" s="14"/>
    </row>
    <row r="6" spans="1:16">
      <c r="A6" s="8"/>
      <c r="B6" s="11" t="s">
        <v>118</v>
      </c>
      <c r="C6" s="11" t="s">
        <v>114</v>
      </c>
      <c r="D6" s="66">
        <f>64035/2040</f>
        <v>31.389705882352942</v>
      </c>
      <c r="E6" s="67">
        <f t="shared" si="0"/>
        <v>10.358602941176471</v>
      </c>
      <c r="F6" s="67">
        <f t="shared" si="1"/>
        <v>41.748308823529413</v>
      </c>
      <c r="G6" s="12"/>
      <c r="H6" s="13"/>
      <c r="I6" s="13"/>
      <c r="J6" s="13"/>
      <c r="K6" s="14"/>
    </row>
    <row r="7" spans="1:16">
      <c r="A7" s="8"/>
      <c r="B7" s="11" t="s">
        <v>119</v>
      </c>
      <c r="C7" s="11" t="s">
        <v>2</v>
      </c>
      <c r="D7" s="66">
        <f>181500/2040</f>
        <v>88.970588235294116</v>
      </c>
      <c r="E7" s="67">
        <f t="shared" si="0"/>
        <v>29.360294117647058</v>
      </c>
      <c r="F7" s="67">
        <f t="shared" si="1"/>
        <v>118.33088235294117</v>
      </c>
      <c r="G7" s="12"/>
      <c r="H7" s="13"/>
      <c r="I7" s="13"/>
      <c r="J7" s="13"/>
      <c r="K7" s="14"/>
    </row>
    <row r="8" spans="1:16">
      <c r="A8" s="8"/>
      <c r="B8" s="11" t="s">
        <v>120</v>
      </c>
      <c r="C8" s="11" t="s">
        <v>115</v>
      </c>
      <c r="D8" s="66">
        <f>152678/2040</f>
        <v>74.842156862745099</v>
      </c>
      <c r="E8" s="67">
        <f t="shared" si="0"/>
        <v>24.697911764705886</v>
      </c>
      <c r="F8" s="67">
        <f t="shared" si="1"/>
        <v>99.540068627450978</v>
      </c>
      <c r="G8" s="12"/>
      <c r="H8" s="13"/>
      <c r="I8" s="13"/>
      <c r="J8" s="13"/>
      <c r="K8" s="14"/>
    </row>
    <row r="9" spans="1:16">
      <c r="A9" s="18"/>
      <c r="B9" s="19"/>
      <c r="C9" s="19"/>
      <c r="D9" s="19"/>
      <c r="E9" s="20"/>
      <c r="F9" s="21"/>
      <c r="G9" s="21"/>
      <c r="H9" s="22"/>
      <c r="I9" s="22"/>
      <c r="J9" s="22"/>
      <c r="K9" s="23"/>
    </row>
    <row r="10" spans="1:16" s="31" customFormat="1" ht="25.5">
      <c r="A10" s="24" t="s">
        <v>238</v>
      </c>
      <c r="B10" s="25" t="s">
        <v>0</v>
      </c>
      <c r="C10" s="24" t="s">
        <v>1</v>
      </c>
      <c r="D10" s="26" t="s">
        <v>2</v>
      </c>
      <c r="E10" s="25" t="s">
        <v>3</v>
      </c>
      <c r="F10" s="27" t="s">
        <v>4</v>
      </c>
      <c r="G10" s="27" t="s">
        <v>5</v>
      </c>
      <c r="H10" s="28" t="s">
        <v>242</v>
      </c>
      <c r="I10" s="28" t="s">
        <v>244</v>
      </c>
      <c r="J10" s="68" t="s">
        <v>243</v>
      </c>
      <c r="K10" s="29" t="s">
        <v>7</v>
      </c>
      <c r="L10" s="30"/>
    </row>
    <row r="11" spans="1:16" s="31" customFormat="1">
      <c r="A11" s="24"/>
      <c r="B11" s="25"/>
      <c r="C11" s="24"/>
      <c r="D11" s="26"/>
      <c r="E11" s="25"/>
      <c r="F11" s="27"/>
      <c r="G11" s="27"/>
      <c r="H11" s="28"/>
      <c r="I11" s="74"/>
      <c r="J11" s="72"/>
      <c r="K11" s="29"/>
      <c r="L11" s="37"/>
      <c r="M11" s="43"/>
      <c r="N11" s="43"/>
      <c r="O11" s="43"/>
      <c r="P11" s="43"/>
    </row>
    <row r="12" spans="1:16" s="31" customFormat="1">
      <c r="A12" s="32">
        <v>0</v>
      </c>
      <c r="B12" s="33" t="s">
        <v>225</v>
      </c>
      <c r="C12" s="34"/>
      <c r="D12" s="35" t="s">
        <v>127</v>
      </c>
      <c r="E12" s="33" t="s">
        <v>62</v>
      </c>
      <c r="F12" s="27">
        <v>41397</v>
      </c>
      <c r="G12" s="27">
        <v>41578</v>
      </c>
      <c r="H12" s="63">
        <v>321.75</v>
      </c>
      <c r="I12" s="74">
        <v>182</v>
      </c>
      <c r="J12" s="69">
        <v>34558.46</v>
      </c>
      <c r="K12" s="29"/>
      <c r="L12" s="45"/>
      <c r="M12" s="50"/>
      <c r="N12" s="50"/>
      <c r="O12" s="50"/>
      <c r="P12" s="50"/>
    </row>
    <row r="13" spans="1:16" s="43" customFormat="1">
      <c r="A13" s="36">
        <v>1</v>
      </c>
      <c r="B13" s="37" t="s">
        <v>6</v>
      </c>
      <c r="C13" s="38"/>
      <c r="D13" s="39" t="s">
        <v>127</v>
      </c>
      <c r="E13" s="39" t="s">
        <v>121</v>
      </c>
      <c r="F13" s="40">
        <v>41397</v>
      </c>
      <c r="G13" s="40">
        <v>41404</v>
      </c>
      <c r="H13" s="65">
        <v>7.5</v>
      </c>
      <c r="I13" s="76">
        <v>7</v>
      </c>
      <c r="J13" s="70">
        <v>813.23</v>
      </c>
      <c r="K13" s="42"/>
      <c r="L13" s="45"/>
      <c r="M13" s="50"/>
      <c r="N13" s="50"/>
      <c r="O13" s="50"/>
      <c r="P13" s="50"/>
    </row>
    <row r="14" spans="1:16" s="50" customFormat="1">
      <c r="A14" s="44">
        <v>1.1000000000000001</v>
      </c>
      <c r="B14" s="45" t="s">
        <v>67</v>
      </c>
      <c r="C14" s="46">
        <v>1</v>
      </c>
      <c r="D14" s="47" t="s">
        <v>130</v>
      </c>
      <c r="E14" s="47" t="s">
        <v>121</v>
      </c>
      <c r="F14" s="48">
        <v>41401</v>
      </c>
      <c r="G14" s="48">
        <v>41401</v>
      </c>
      <c r="H14" s="52">
        <v>1.25</v>
      </c>
      <c r="I14" s="75">
        <v>1</v>
      </c>
      <c r="J14" s="71">
        <v>144.81</v>
      </c>
      <c r="K14" s="49"/>
      <c r="L14" s="45"/>
    </row>
    <row r="15" spans="1:16" s="50" customFormat="1">
      <c r="A15" s="44" t="s">
        <v>157</v>
      </c>
      <c r="B15" s="45" t="s">
        <v>66</v>
      </c>
      <c r="C15" s="46">
        <v>1</v>
      </c>
      <c r="D15" s="47" t="s">
        <v>130</v>
      </c>
      <c r="E15" s="47" t="s">
        <v>121</v>
      </c>
      <c r="F15" s="48">
        <v>41401</v>
      </c>
      <c r="G15" s="48">
        <v>41401</v>
      </c>
      <c r="H15" s="58">
        <v>0.25</v>
      </c>
      <c r="I15" s="75">
        <v>1</v>
      </c>
      <c r="J15" s="71">
        <v>28.96</v>
      </c>
      <c r="K15" s="49"/>
      <c r="L15" s="45"/>
    </row>
    <row r="16" spans="1:16" s="50" customFormat="1">
      <c r="A16" s="44" t="s">
        <v>158</v>
      </c>
      <c r="B16" s="51" t="s">
        <v>86</v>
      </c>
      <c r="C16" s="46">
        <v>1</v>
      </c>
      <c r="D16" s="47" t="s">
        <v>130</v>
      </c>
      <c r="E16" s="47" t="s">
        <v>121</v>
      </c>
      <c r="F16" s="48">
        <v>41401</v>
      </c>
      <c r="G16" s="48">
        <v>41401</v>
      </c>
      <c r="H16" s="58">
        <v>0.25</v>
      </c>
      <c r="I16" s="75">
        <v>1</v>
      </c>
      <c r="J16" s="71">
        <v>28.96</v>
      </c>
      <c r="K16" s="49"/>
      <c r="L16" s="45"/>
    </row>
    <row r="17" spans="1:16" s="50" customFormat="1">
      <c r="A17" s="44" t="s">
        <v>159</v>
      </c>
      <c r="B17" s="51" t="s">
        <v>87</v>
      </c>
      <c r="C17" s="46">
        <v>1</v>
      </c>
      <c r="D17" s="47" t="s">
        <v>130</v>
      </c>
      <c r="E17" s="47" t="s">
        <v>121</v>
      </c>
      <c r="F17" s="48">
        <v>41401</v>
      </c>
      <c r="G17" s="48">
        <v>41401</v>
      </c>
      <c r="H17" s="58">
        <v>0.25</v>
      </c>
      <c r="I17" s="75">
        <v>1</v>
      </c>
      <c r="J17" s="71">
        <v>28.96</v>
      </c>
      <c r="K17" s="49"/>
      <c r="L17" s="45"/>
    </row>
    <row r="18" spans="1:16" s="50" customFormat="1">
      <c r="A18" s="44" t="s">
        <v>160</v>
      </c>
      <c r="B18" s="51" t="s">
        <v>88</v>
      </c>
      <c r="C18" s="46">
        <v>1</v>
      </c>
      <c r="D18" s="47" t="s">
        <v>130</v>
      </c>
      <c r="E18" s="47" t="s">
        <v>121</v>
      </c>
      <c r="F18" s="48">
        <v>41401</v>
      </c>
      <c r="G18" s="48">
        <v>41401</v>
      </c>
      <c r="H18" s="58">
        <v>0.25</v>
      </c>
      <c r="I18" s="75">
        <v>1</v>
      </c>
      <c r="J18" s="71">
        <v>28.96</v>
      </c>
      <c r="K18" s="49"/>
      <c r="L18" s="45"/>
    </row>
    <row r="19" spans="1:16" s="50" customFormat="1">
      <c r="A19" s="44" t="s">
        <v>161</v>
      </c>
      <c r="B19" s="51" t="s">
        <v>89</v>
      </c>
      <c r="C19" s="46">
        <v>1</v>
      </c>
      <c r="D19" s="47" t="s">
        <v>130</v>
      </c>
      <c r="E19" s="47" t="s">
        <v>121</v>
      </c>
      <c r="F19" s="48">
        <v>41401</v>
      </c>
      <c r="G19" s="48">
        <v>41401</v>
      </c>
      <c r="H19" s="58">
        <v>0.25</v>
      </c>
      <c r="I19" s="75">
        <v>1</v>
      </c>
      <c r="J19" s="71">
        <v>28.96</v>
      </c>
      <c r="K19" s="49"/>
      <c r="L19" s="45"/>
    </row>
    <row r="20" spans="1:16" s="50" customFormat="1">
      <c r="A20" s="44">
        <v>1.2</v>
      </c>
      <c r="B20" s="45" t="s">
        <v>65</v>
      </c>
      <c r="C20" s="46">
        <v>1</v>
      </c>
      <c r="D20" s="47" t="s">
        <v>130</v>
      </c>
      <c r="E20" s="47" t="s">
        <v>121</v>
      </c>
      <c r="F20" s="48">
        <v>41400</v>
      </c>
      <c r="G20" s="48">
        <v>41400</v>
      </c>
      <c r="H20" s="52">
        <v>2</v>
      </c>
      <c r="I20" s="75">
        <v>1</v>
      </c>
      <c r="J20" s="71">
        <v>231.69</v>
      </c>
      <c r="K20" s="49"/>
      <c r="L20" s="45"/>
    </row>
    <row r="21" spans="1:16" s="50" customFormat="1">
      <c r="A21" s="44">
        <v>1.3</v>
      </c>
      <c r="B21" s="51" t="s">
        <v>68</v>
      </c>
      <c r="C21" s="46">
        <v>1</v>
      </c>
      <c r="D21" s="47" t="s">
        <v>130</v>
      </c>
      <c r="E21" s="47" t="s">
        <v>121</v>
      </c>
      <c r="F21" s="48">
        <v>41400</v>
      </c>
      <c r="G21" s="48">
        <v>41400</v>
      </c>
      <c r="H21" s="52">
        <v>1</v>
      </c>
      <c r="I21" s="75">
        <v>1</v>
      </c>
      <c r="J21" s="71">
        <v>115.85</v>
      </c>
      <c r="K21" s="49"/>
      <c r="L21" s="45"/>
    </row>
    <row r="22" spans="1:16" s="50" customFormat="1">
      <c r="A22" s="44">
        <v>1.4</v>
      </c>
      <c r="B22" s="51" t="s">
        <v>70</v>
      </c>
      <c r="C22" s="46">
        <v>1</v>
      </c>
      <c r="D22" s="47" t="s">
        <v>130</v>
      </c>
      <c r="E22" s="47" t="s">
        <v>121</v>
      </c>
      <c r="F22" s="48">
        <v>41401</v>
      </c>
      <c r="G22" s="48">
        <v>41404</v>
      </c>
      <c r="H22" s="52">
        <v>1</v>
      </c>
      <c r="I22" s="75">
        <v>1</v>
      </c>
      <c r="J22" s="71">
        <v>115.85</v>
      </c>
      <c r="K22" s="49"/>
      <c r="L22" s="45"/>
    </row>
    <row r="23" spans="1:16" s="50" customFormat="1">
      <c r="A23" s="44" t="s">
        <v>162</v>
      </c>
      <c r="B23" s="45" t="s">
        <v>9</v>
      </c>
      <c r="C23" s="46">
        <v>1</v>
      </c>
      <c r="D23" s="47" t="s">
        <v>130</v>
      </c>
      <c r="E23" s="47" t="s">
        <v>121</v>
      </c>
      <c r="F23" s="48">
        <v>41401</v>
      </c>
      <c r="G23" s="48">
        <v>41401</v>
      </c>
      <c r="H23" s="58">
        <v>0.2</v>
      </c>
      <c r="I23" s="75">
        <v>1</v>
      </c>
      <c r="J23" s="71">
        <v>23.17</v>
      </c>
      <c r="K23" s="49"/>
      <c r="L23" s="45"/>
    </row>
    <row r="24" spans="1:16" s="50" customFormat="1">
      <c r="A24" s="44" t="s">
        <v>163</v>
      </c>
      <c r="B24" s="45" t="s">
        <v>10</v>
      </c>
      <c r="C24" s="52" t="s">
        <v>162</v>
      </c>
      <c r="D24" s="47" t="s">
        <v>130</v>
      </c>
      <c r="E24" s="47" t="s">
        <v>121</v>
      </c>
      <c r="F24" s="48">
        <v>41401</v>
      </c>
      <c r="G24" s="48">
        <v>41401</v>
      </c>
      <c r="H24" s="58">
        <v>0.2</v>
      </c>
      <c r="I24" s="75">
        <v>1</v>
      </c>
      <c r="J24" s="71">
        <v>23.17</v>
      </c>
      <c r="K24" s="49"/>
      <c r="L24" s="45"/>
    </row>
    <row r="25" spans="1:16" s="50" customFormat="1">
      <c r="A25" s="44" t="s">
        <v>164</v>
      </c>
      <c r="B25" s="45" t="s">
        <v>11</v>
      </c>
      <c r="C25" s="52" t="s">
        <v>163</v>
      </c>
      <c r="D25" s="47" t="s">
        <v>130</v>
      </c>
      <c r="E25" s="47" t="s">
        <v>121</v>
      </c>
      <c r="F25" s="48">
        <v>41401</v>
      </c>
      <c r="G25" s="48">
        <v>41401</v>
      </c>
      <c r="H25" s="58">
        <v>0.2</v>
      </c>
      <c r="I25" s="75">
        <v>1</v>
      </c>
      <c r="J25" s="71">
        <v>23.17</v>
      </c>
      <c r="K25" s="49"/>
      <c r="L25" s="45"/>
    </row>
    <row r="26" spans="1:16" s="50" customFormat="1">
      <c r="A26" s="44" t="s">
        <v>165</v>
      </c>
      <c r="B26" s="45" t="s">
        <v>12</v>
      </c>
      <c r="C26" s="52" t="s">
        <v>164</v>
      </c>
      <c r="D26" s="47" t="s">
        <v>131</v>
      </c>
      <c r="E26" s="47" t="s">
        <v>122</v>
      </c>
      <c r="F26" s="48">
        <v>41401</v>
      </c>
      <c r="G26" s="48">
        <v>41404</v>
      </c>
      <c r="H26" s="58">
        <v>0.2</v>
      </c>
      <c r="I26" s="75">
        <v>4</v>
      </c>
      <c r="J26" s="71">
        <v>80.58</v>
      </c>
      <c r="K26" s="49"/>
      <c r="L26" s="45"/>
    </row>
    <row r="27" spans="1:16" s="50" customFormat="1">
      <c r="A27" s="44" t="s">
        <v>166</v>
      </c>
      <c r="B27" s="45" t="s">
        <v>69</v>
      </c>
      <c r="C27" s="46">
        <v>1</v>
      </c>
      <c r="D27" s="47" t="s">
        <v>127</v>
      </c>
      <c r="E27" s="47" t="s">
        <v>62</v>
      </c>
      <c r="F27" s="48">
        <v>41401</v>
      </c>
      <c r="G27" s="48">
        <v>41401</v>
      </c>
      <c r="H27" s="58">
        <v>0.2</v>
      </c>
      <c r="I27" s="75">
        <v>1</v>
      </c>
      <c r="J27" s="71">
        <v>10.43</v>
      </c>
      <c r="K27" s="49"/>
      <c r="L27" s="45"/>
    </row>
    <row r="28" spans="1:16" s="50" customFormat="1">
      <c r="A28" s="44">
        <v>1.5</v>
      </c>
      <c r="B28" s="45" t="s">
        <v>64</v>
      </c>
      <c r="C28" s="46">
        <v>1</v>
      </c>
      <c r="D28" s="47" t="s">
        <v>131</v>
      </c>
      <c r="E28" s="47" t="s">
        <v>122</v>
      </c>
      <c r="F28" s="48">
        <v>41397</v>
      </c>
      <c r="G28" s="48">
        <v>41578</v>
      </c>
      <c r="H28" s="52">
        <v>0.25</v>
      </c>
      <c r="I28" s="75">
        <v>182</v>
      </c>
      <c r="J28" s="71">
        <v>100.73</v>
      </c>
      <c r="K28" s="49"/>
      <c r="L28" s="37"/>
      <c r="M28" s="43"/>
      <c r="N28" s="43"/>
      <c r="O28" s="43"/>
      <c r="P28" s="43"/>
    </row>
    <row r="29" spans="1:16" s="50" customFormat="1">
      <c r="A29" s="44">
        <v>1.6</v>
      </c>
      <c r="B29" s="51" t="s">
        <v>90</v>
      </c>
      <c r="C29" s="52" t="s">
        <v>157</v>
      </c>
      <c r="D29" s="47" t="s">
        <v>127</v>
      </c>
      <c r="E29" s="47" t="s">
        <v>62</v>
      </c>
      <c r="F29" s="48">
        <v>41401</v>
      </c>
      <c r="G29" s="48">
        <v>41404</v>
      </c>
      <c r="H29" s="52">
        <v>2</v>
      </c>
      <c r="I29" s="75">
        <v>4</v>
      </c>
      <c r="J29" s="71">
        <v>104.31</v>
      </c>
      <c r="K29" s="49"/>
      <c r="L29" s="45"/>
      <c r="M29" s="54"/>
      <c r="N29" s="54"/>
      <c r="O29" s="54"/>
      <c r="P29" s="54"/>
    </row>
    <row r="30" spans="1:16" s="43" customFormat="1">
      <c r="A30" s="36">
        <v>2</v>
      </c>
      <c r="B30" s="37" t="s">
        <v>8</v>
      </c>
      <c r="C30" s="53">
        <v>1.6</v>
      </c>
      <c r="D30" s="39" t="s">
        <v>127</v>
      </c>
      <c r="E30" s="37" t="s">
        <v>62</v>
      </c>
      <c r="F30" s="40">
        <v>41407</v>
      </c>
      <c r="G30" s="40">
        <v>41411</v>
      </c>
      <c r="H30" s="41">
        <v>6</v>
      </c>
      <c r="I30" s="76">
        <v>4</v>
      </c>
      <c r="J30" s="70">
        <v>594.24</v>
      </c>
      <c r="K30" s="42"/>
      <c r="L30" s="45"/>
      <c r="M30" s="54"/>
      <c r="N30" s="54"/>
      <c r="O30" s="54"/>
      <c r="P30" s="54"/>
    </row>
    <row r="31" spans="1:16" s="54" customFormat="1">
      <c r="A31" s="44">
        <v>2.1</v>
      </c>
      <c r="B31" s="45" t="s">
        <v>13</v>
      </c>
      <c r="C31" s="46">
        <v>2</v>
      </c>
      <c r="D31" s="47" t="s">
        <v>127</v>
      </c>
      <c r="E31" s="45" t="s">
        <v>62</v>
      </c>
      <c r="F31" s="48">
        <v>41407</v>
      </c>
      <c r="G31" s="48">
        <v>41407</v>
      </c>
      <c r="H31" s="52">
        <v>0.25</v>
      </c>
      <c r="I31" s="75">
        <v>1</v>
      </c>
      <c r="J31" s="71">
        <v>13.04</v>
      </c>
      <c r="K31" s="49"/>
      <c r="L31" s="45"/>
    </row>
    <row r="32" spans="1:16" s="54" customFormat="1">
      <c r="A32" s="44">
        <v>2.2000000000000002</v>
      </c>
      <c r="B32" s="45" t="s">
        <v>14</v>
      </c>
      <c r="C32" s="46">
        <v>2</v>
      </c>
      <c r="D32" s="47" t="s">
        <v>127</v>
      </c>
      <c r="E32" s="45" t="s">
        <v>62</v>
      </c>
      <c r="F32" s="48">
        <v>41407</v>
      </c>
      <c r="G32" s="48">
        <v>41407</v>
      </c>
      <c r="H32" s="52">
        <v>0.25</v>
      </c>
      <c r="I32" s="75">
        <v>1</v>
      </c>
      <c r="J32" s="71">
        <v>13.04</v>
      </c>
      <c r="K32" s="49"/>
      <c r="L32" s="45"/>
    </row>
    <row r="33" spans="1:16" s="54" customFormat="1">
      <c r="A33" s="44">
        <v>2.2999999999999998</v>
      </c>
      <c r="B33" s="45" t="s">
        <v>15</v>
      </c>
      <c r="C33" s="46">
        <v>2</v>
      </c>
      <c r="D33" s="47" t="s">
        <v>127</v>
      </c>
      <c r="E33" s="45" t="s">
        <v>62</v>
      </c>
      <c r="F33" s="48">
        <v>41407</v>
      </c>
      <c r="G33" s="48">
        <v>41407</v>
      </c>
      <c r="H33" s="52">
        <v>0.5</v>
      </c>
      <c r="I33" s="75">
        <v>1</v>
      </c>
      <c r="J33" s="71">
        <v>26.08</v>
      </c>
      <c r="K33" s="49"/>
      <c r="L33" s="45"/>
    </row>
    <row r="34" spans="1:16" s="54" customFormat="1">
      <c r="A34" s="55">
        <v>2.4</v>
      </c>
      <c r="B34" s="45" t="s">
        <v>16</v>
      </c>
      <c r="C34" s="46">
        <v>2</v>
      </c>
      <c r="D34" s="47" t="s">
        <v>127</v>
      </c>
      <c r="E34" s="45" t="s">
        <v>62</v>
      </c>
      <c r="F34" s="48">
        <v>41407</v>
      </c>
      <c r="G34" s="48">
        <v>41407</v>
      </c>
      <c r="H34" s="52">
        <v>0.5</v>
      </c>
      <c r="I34" s="75">
        <v>1</v>
      </c>
      <c r="J34" s="71">
        <v>26.08</v>
      </c>
      <c r="K34" s="49"/>
      <c r="L34" s="45"/>
    </row>
    <row r="35" spans="1:16" s="54" customFormat="1">
      <c r="A35" s="44" t="s">
        <v>167</v>
      </c>
      <c r="B35" s="45" t="s">
        <v>18</v>
      </c>
      <c r="C35" s="46">
        <v>2.4</v>
      </c>
      <c r="D35" s="47" t="s">
        <v>127</v>
      </c>
      <c r="E35" s="45" t="s">
        <v>62</v>
      </c>
      <c r="F35" s="48">
        <v>41408</v>
      </c>
      <c r="G35" s="48">
        <v>41408</v>
      </c>
      <c r="H35" s="52">
        <v>0.5</v>
      </c>
      <c r="I35" s="75">
        <v>1</v>
      </c>
      <c r="J35" s="71">
        <v>26.08</v>
      </c>
      <c r="K35" s="49"/>
      <c r="L35" s="37"/>
      <c r="M35" s="43"/>
      <c r="N35" s="43"/>
      <c r="O35" s="43"/>
      <c r="P35" s="43"/>
    </row>
    <row r="36" spans="1:16" s="54" customFormat="1">
      <c r="A36" s="44" t="s">
        <v>168</v>
      </c>
      <c r="B36" s="45" t="s">
        <v>17</v>
      </c>
      <c r="C36" s="52" t="s">
        <v>167</v>
      </c>
      <c r="D36" s="47" t="s">
        <v>127</v>
      </c>
      <c r="E36" s="45" t="s">
        <v>62</v>
      </c>
      <c r="F36" s="48">
        <v>41409</v>
      </c>
      <c r="G36" s="48">
        <v>41409</v>
      </c>
      <c r="H36" s="52">
        <v>0.5</v>
      </c>
      <c r="I36" s="75">
        <v>1</v>
      </c>
      <c r="J36" s="71">
        <v>26.08</v>
      </c>
      <c r="K36" s="49"/>
      <c r="L36" s="45"/>
    </row>
    <row r="37" spans="1:16" s="43" customFormat="1">
      <c r="A37" s="36">
        <v>2.5</v>
      </c>
      <c r="B37" s="37" t="s">
        <v>19</v>
      </c>
      <c r="C37" s="53">
        <v>2.4</v>
      </c>
      <c r="D37" s="39" t="s">
        <v>132</v>
      </c>
      <c r="E37" s="39" t="s">
        <v>123</v>
      </c>
      <c r="F37" s="40">
        <v>41411</v>
      </c>
      <c r="G37" s="40">
        <v>41411</v>
      </c>
      <c r="H37" s="38">
        <v>1.5</v>
      </c>
      <c r="I37" s="76">
        <v>1</v>
      </c>
      <c r="J37" s="70">
        <v>359.53</v>
      </c>
      <c r="K37" s="42"/>
      <c r="L37" s="45"/>
      <c r="M37" s="54"/>
      <c r="N37" s="54"/>
      <c r="O37" s="54"/>
      <c r="P37" s="54"/>
    </row>
    <row r="38" spans="1:16" s="54" customFormat="1">
      <c r="A38" s="44">
        <v>2.6</v>
      </c>
      <c r="B38" s="45" t="s">
        <v>20</v>
      </c>
      <c r="C38" s="46">
        <v>2.5</v>
      </c>
      <c r="D38" s="47" t="s">
        <v>127</v>
      </c>
      <c r="E38" s="45" t="s">
        <v>62</v>
      </c>
      <c r="F38" s="48">
        <v>41411</v>
      </c>
      <c r="G38" s="48">
        <v>41411</v>
      </c>
      <c r="H38" s="52">
        <v>0.5</v>
      </c>
      <c r="I38" s="75">
        <v>1</v>
      </c>
      <c r="J38" s="71">
        <v>26.08</v>
      </c>
      <c r="K38" s="49"/>
      <c r="L38" s="45"/>
    </row>
    <row r="39" spans="1:16" s="54" customFormat="1">
      <c r="A39" s="44">
        <v>2.7</v>
      </c>
      <c r="B39" s="45" t="s">
        <v>21</v>
      </c>
      <c r="C39" s="46">
        <v>2.6</v>
      </c>
      <c r="D39" s="47" t="s">
        <v>127</v>
      </c>
      <c r="E39" s="45" t="s">
        <v>62</v>
      </c>
      <c r="F39" s="48">
        <v>41411</v>
      </c>
      <c r="G39" s="48">
        <v>41411</v>
      </c>
      <c r="H39" s="52">
        <v>0.5</v>
      </c>
      <c r="I39" s="75">
        <v>1</v>
      </c>
      <c r="J39" s="71">
        <v>26.08</v>
      </c>
      <c r="K39" s="49"/>
      <c r="L39" s="45"/>
    </row>
    <row r="40" spans="1:16" s="54" customFormat="1">
      <c r="A40" s="44" t="s">
        <v>169</v>
      </c>
      <c r="B40" s="45" t="s">
        <v>22</v>
      </c>
      <c r="C40" s="46">
        <v>2.7</v>
      </c>
      <c r="D40" s="47" t="s">
        <v>127</v>
      </c>
      <c r="E40" s="45" t="s">
        <v>62</v>
      </c>
      <c r="F40" s="48">
        <v>41411</v>
      </c>
      <c r="G40" s="48">
        <v>41411</v>
      </c>
      <c r="H40" s="52">
        <v>0.5</v>
      </c>
      <c r="I40" s="75">
        <v>1</v>
      </c>
      <c r="J40" s="71">
        <v>26.08</v>
      </c>
      <c r="K40" s="49"/>
      <c r="L40" s="37"/>
      <c r="M40" s="43"/>
      <c r="N40" s="43"/>
      <c r="O40" s="43"/>
      <c r="P40" s="43"/>
    </row>
    <row r="41" spans="1:16" s="54" customFormat="1">
      <c r="A41" s="44" t="s">
        <v>170</v>
      </c>
      <c r="B41" s="45" t="s">
        <v>23</v>
      </c>
      <c r="C41" s="52" t="s">
        <v>169</v>
      </c>
      <c r="D41" s="47" t="s">
        <v>127</v>
      </c>
      <c r="E41" s="45" t="s">
        <v>62</v>
      </c>
      <c r="F41" s="48">
        <v>41414</v>
      </c>
      <c r="G41" s="48">
        <v>41414</v>
      </c>
      <c r="H41" s="52">
        <v>0.5</v>
      </c>
      <c r="I41" s="75">
        <v>1</v>
      </c>
      <c r="J41" s="71">
        <v>26.08</v>
      </c>
      <c r="K41" s="49"/>
      <c r="L41" s="45"/>
    </row>
    <row r="42" spans="1:16" s="43" customFormat="1">
      <c r="A42" s="36">
        <v>3</v>
      </c>
      <c r="B42" s="37" t="s">
        <v>24</v>
      </c>
      <c r="C42" s="53">
        <v>1</v>
      </c>
      <c r="D42" s="39" t="s">
        <v>127</v>
      </c>
      <c r="E42" s="37" t="s">
        <v>62</v>
      </c>
      <c r="F42" s="40">
        <v>41414</v>
      </c>
      <c r="G42" s="40">
        <v>41418</v>
      </c>
      <c r="H42" s="41">
        <v>27.75</v>
      </c>
      <c r="I42" s="76">
        <v>4</v>
      </c>
      <c r="J42" s="70">
        <v>7296.9</v>
      </c>
      <c r="K42" s="42"/>
      <c r="L42" s="45"/>
      <c r="M42" s="54"/>
      <c r="N42" s="54"/>
      <c r="O42" s="54"/>
      <c r="P42" s="54"/>
    </row>
    <row r="43" spans="1:16" s="54" customFormat="1">
      <c r="A43" s="44">
        <v>3.1</v>
      </c>
      <c r="B43" s="45" t="s">
        <v>71</v>
      </c>
      <c r="C43" s="52" t="s">
        <v>157</v>
      </c>
      <c r="D43" s="47" t="s">
        <v>133</v>
      </c>
      <c r="E43" s="45" t="s">
        <v>124</v>
      </c>
      <c r="F43" s="48">
        <v>41414</v>
      </c>
      <c r="G43" s="48">
        <v>41414</v>
      </c>
      <c r="H43" s="52">
        <v>0.5</v>
      </c>
      <c r="I43" s="75">
        <v>1</v>
      </c>
      <c r="J43" s="71">
        <v>85.24</v>
      </c>
      <c r="K43" s="49"/>
      <c r="L43" s="45"/>
    </row>
    <row r="44" spans="1:16" s="54" customFormat="1">
      <c r="A44" s="44" t="s">
        <v>171</v>
      </c>
      <c r="B44" s="45" t="s">
        <v>220</v>
      </c>
      <c r="C44" s="46">
        <v>3.1</v>
      </c>
      <c r="D44" s="47" t="s">
        <v>132</v>
      </c>
      <c r="E44" s="45" t="s">
        <v>123</v>
      </c>
      <c r="F44" s="48">
        <v>41417</v>
      </c>
      <c r="G44" s="48">
        <v>41417</v>
      </c>
      <c r="H44" s="52">
        <v>1</v>
      </c>
      <c r="I44" s="75">
        <v>1</v>
      </c>
      <c r="J44" s="71">
        <v>239.69</v>
      </c>
      <c r="K44" s="49"/>
      <c r="L44" s="45"/>
    </row>
    <row r="45" spans="1:16" s="54" customFormat="1">
      <c r="A45" s="44">
        <v>3.2</v>
      </c>
      <c r="B45" s="45" t="s">
        <v>75</v>
      </c>
      <c r="C45" s="46">
        <v>1</v>
      </c>
      <c r="D45" s="47" t="s">
        <v>134</v>
      </c>
      <c r="E45" s="45"/>
      <c r="F45" s="48">
        <v>41414</v>
      </c>
      <c r="G45" s="48">
        <v>41414</v>
      </c>
      <c r="H45" s="52">
        <v>6</v>
      </c>
      <c r="I45" s="75">
        <v>1</v>
      </c>
      <c r="J45" s="71">
        <v>563.42999999999995</v>
      </c>
      <c r="K45" s="49"/>
      <c r="L45" s="45"/>
    </row>
    <row r="46" spans="1:16" s="54" customFormat="1">
      <c r="A46" s="44" t="s">
        <v>172</v>
      </c>
      <c r="B46" s="45" t="s">
        <v>221</v>
      </c>
      <c r="C46" s="46">
        <v>3.2</v>
      </c>
      <c r="D46" s="47" t="s">
        <v>131</v>
      </c>
      <c r="E46" s="47" t="s">
        <v>122</v>
      </c>
      <c r="F46" s="48">
        <v>41417</v>
      </c>
      <c r="G46" s="48">
        <v>41417</v>
      </c>
      <c r="H46" s="52">
        <v>1</v>
      </c>
      <c r="I46" s="75">
        <v>1</v>
      </c>
      <c r="J46" s="71">
        <v>402.92</v>
      </c>
      <c r="K46" s="49"/>
      <c r="L46" s="45"/>
    </row>
    <row r="47" spans="1:16" s="54" customFormat="1">
      <c r="A47" s="44">
        <v>3.3</v>
      </c>
      <c r="B47" s="45" t="s">
        <v>72</v>
      </c>
      <c r="C47" s="46">
        <v>1.4</v>
      </c>
      <c r="D47" s="47" t="s">
        <v>133</v>
      </c>
      <c r="E47" s="45"/>
      <c r="F47" s="48">
        <v>41415</v>
      </c>
      <c r="G47" s="48">
        <v>41415</v>
      </c>
      <c r="H47" s="52">
        <v>4</v>
      </c>
      <c r="I47" s="75">
        <v>1</v>
      </c>
      <c r="J47" s="71">
        <v>1213.5</v>
      </c>
      <c r="K47" s="49"/>
      <c r="L47" s="45"/>
    </row>
    <row r="48" spans="1:16" s="54" customFormat="1">
      <c r="A48" s="44" t="s">
        <v>173</v>
      </c>
      <c r="B48" s="81" t="s">
        <v>222</v>
      </c>
      <c r="C48" s="46">
        <v>3.2</v>
      </c>
      <c r="D48" s="47" t="s">
        <v>131</v>
      </c>
      <c r="E48" s="47" t="s">
        <v>122</v>
      </c>
      <c r="F48" s="48">
        <v>41417</v>
      </c>
      <c r="G48" s="48">
        <v>41417</v>
      </c>
      <c r="H48" s="52">
        <v>1</v>
      </c>
      <c r="I48" s="75">
        <v>1</v>
      </c>
      <c r="J48" s="71">
        <v>402.92</v>
      </c>
      <c r="K48" s="49"/>
      <c r="L48" s="45"/>
    </row>
    <row r="49" spans="1:16" s="54" customFormat="1">
      <c r="A49" s="44">
        <v>3.4</v>
      </c>
      <c r="B49" s="45" t="s">
        <v>73</v>
      </c>
      <c r="C49" s="46">
        <v>1.4</v>
      </c>
      <c r="D49" s="47" t="s">
        <v>63</v>
      </c>
      <c r="E49" s="45"/>
      <c r="F49" s="48"/>
      <c r="G49" s="48"/>
      <c r="H49" s="52"/>
      <c r="I49" s="75"/>
      <c r="J49" s="71"/>
      <c r="K49" s="49"/>
      <c r="L49" s="45"/>
    </row>
    <row r="50" spans="1:16" s="54" customFormat="1">
      <c r="A50" s="44" t="s">
        <v>174</v>
      </c>
      <c r="B50" s="45" t="s">
        <v>223</v>
      </c>
      <c r="C50" s="46">
        <v>3.4</v>
      </c>
      <c r="D50" s="47" t="s">
        <v>63</v>
      </c>
      <c r="E50" s="45"/>
      <c r="F50" s="48"/>
      <c r="G50" s="48"/>
      <c r="H50" s="52"/>
      <c r="I50" s="75"/>
      <c r="J50" s="71"/>
      <c r="K50" s="49"/>
      <c r="L50" s="45"/>
    </row>
    <row r="51" spans="1:16" s="54" customFormat="1">
      <c r="A51" s="44">
        <v>3.5</v>
      </c>
      <c r="B51" s="45" t="s">
        <v>216</v>
      </c>
      <c r="C51" s="46">
        <v>1.4</v>
      </c>
      <c r="D51" s="47" t="s">
        <v>127</v>
      </c>
      <c r="E51" s="45" t="s">
        <v>62</v>
      </c>
      <c r="F51" s="48">
        <v>41416</v>
      </c>
      <c r="G51" s="48">
        <v>41416</v>
      </c>
      <c r="H51" s="52">
        <v>2</v>
      </c>
      <c r="I51" s="75">
        <v>1</v>
      </c>
      <c r="J51" s="71">
        <v>104.31</v>
      </c>
      <c r="K51" s="49"/>
      <c r="L51" s="45"/>
    </row>
    <row r="52" spans="1:16" s="54" customFormat="1">
      <c r="A52" s="44" t="s">
        <v>175</v>
      </c>
      <c r="B52" s="45" t="s">
        <v>224</v>
      </c>
      <c r="C52" s="46">
        <v>3.5</v>
      </c>
      <c r="D52" s="47" t="s">
        <v>131</v>
      </c>
      <c r="E52" s="47" t="s">
        <v>122</v>
      </c>
      <c r="F52" s="48">
        <v>41417</v>
      </c>
      <c r="G52" s="48">
        <v>41417</v>
      </c>
      <c r="H52" s="52">
        <v>1</v>
      </c>
      <c r="I52" s="75">
        <v>1</v>
      </c>
      <c r="J52" s="71">
        <v>402.92</v>
      </c>
      <c r="K52" s="49"/>
      <c r="L52" s="45"/>
    </row>
    <row r="53" spans="1:16" s="54" customFormat="1">
      <c r="A53" s="44">
        <v>3.6</v>
      </c>
      <c r="B53" s="45" t="s">
        <v>74</v>
      </c>
      <c r="C53" s="46">
        <v>1.4</v>
      </c>
      <c r="D53" s="47" t="s">
        <v>126</v>
      </c>
      <c r="E53" s="47" t="s">
        <v>135</v>
      </c>
      <c r="F53" s="48">
        <v>41416</v>
      </c>
      <c r="G53" s="48">
        <v>41416</v>
      </c>
      <c r="H53" s="52">
        <v>2</v>
      </c>
      <c r="I53" s="75">
        <v>1</v>
      </c>
      <c r="J53" s="71">
        <v>242.71</v>
      </c>
      <c r="K53" s="49"/>
      <c r="L53" s="45"/>
    </row>
    <row r="54" spans="1:16" s="54" customFormat="1">
      <c r="A54" s="44" t="s">
        <v>176</v>
      </c>
      <c r="B54" s="45" t="s">
        <v>219</v>
      </c>
      <c r="C54" s="46">
        <v>3.6</v>
      </c>
      <c r="D54" s="47" t="s">
        <v>131</v>
      </c>
      <c r="E54" s="47" t="s">
        <v>122</v>
      </c>
      <c r="F54" s="48">
        <v>41417</v>
      </c>
      <c r="G54" s="48">
        <v>41417</v>
      </c>
      <c r="H54" s="52">
        <v>1</v>
      </c>
      <c r="I54" s="75">
        <v>1</v>
      </c>
      <c r="J54" s="71">
        <v>402.92</v>
      </c>
      <c r="K54" s="49"/>
      <c r="L54" s="45"/>
    </row>
    <row r="55" spans="1:16" s="54" customFormat="1" ht="26.25">
      <c r="A55" s="44">
        <v>3.7</v>
      </c>
      <c r="B55" s="45" t="s">
        <v>218</v>
      </c>
      <c r="C55" s="56" t="s">
        <v>217</v>
      </c>
      <c r="D55" s="47" t="s">
        <v>131</v>
      </c>
      <c r="E55" s="47" t="s">
        <v>122</v>
      </c>
      <c r="F55" s="48">
        <v>41417</v>
      </c>
      <c r="G55" s="48">
        <v>41417</v>
      </c>
      <c r="H55" s="52">
        <v>4</v>
      </c>
      <c r="I55" s="75">
        <v>1</v>
      </c>
      <c r="J55" s="71">
        <v>1611.66</v>
      </c>
      <c r="K55" s="49"/>
      <c r="L55" s="45"/>
    </row>
    <row r="56" spans="1:16" s="54" customFormat="1">
      <c r="A56" s="44">
        <v>3.8</v>
      </c>
      <c r="B56" s="45" t="s">
        <v>147</v>
      </c>
      <c r="C56" s="52" t="s">
        <v>176</v>
      </c>
      <c r="D56" s="47"/>
      <c r="E56" s="47" t="s">
        <v>122</v>
      </c>
      <c r="F56" s="48">
        <v>41418</v>
      </c>
      <c r="G56" s="48">
        <v>41418</v>
      </c>
      <c r="H56" s="52">
        <v>4</v>
      </c>
      <c r="I56" s="75">
        <v>1</v>
      </c>
      <c r="J56" s="71">
        <v>1611.66</v>
      </c>
      <c r="K56" s="49"/>
      <c r="L56" s="37"/>
      <c r="M56" s="43"/>
      <c r="N56" s="43"/>
      <c r="O56" s="43"/>
      <c r="P56" s="43"/>
    </row>
    <row r="57" spans="1:16" s="54" customFormat="1">
      <c r="A57" s="44">
        <v>3.9</v>
      </c>
      <c r="B57" s="45" t="s">
        <v>237</v>
      </c>
      <c r="C57" s="52">
        <v>3.8</v>
      </c>
      <c r="D57" s="47"/>
      <c r="E57" s="47"/>
      <c r="F57" s="48">
        <v>41418</v>
      </c>
      <c r="G57" s="48">
        <v>41418</v>
      </c>
      <c r="H57" s="52">
        <v>0.25</v>
      </c>
      <c r="I57" s="75">
        <v>1</v>
      </c>
      <c r="J57" s="71">
        <v>13.04</v>
      </c>
      <c r="K57" s="57"/>
      <c r="L57" s="45"/>
    </row>
    <row r="58" spans="1:16" s="43" customFormat="1">
      <c r="A58" s="36">
        <v>4</v>
      </c>
      <c r="B58" s="37" t="s">
        <v>25</v>
      </c>
      <c r="C58" s="53">
        <v>3</v>
      </c>
      <c r="D58" s="39" t="s">
        <v>127</v>
      </c>
      <c r="E58" s="37" t="s">
        <v>62</v>
      </c>
      <c r="F58" s="40">
        <v>41422</v>
      </c>
      <c r="G58" s="40">
        <v>41435</v>
      </c>
      <c r="H58" s="65">
        <v>73.75</v>
      </c>
      <c r="I58" s="76">
        <v>14</v>
      </c>
      <c r="J58" s="70">
        <v>6367.38</v>
      </c>
      <c r="K58" s="42"/>
      <c r="L58" s="45"/>
      <c r="M58" s="54"/>
      <c r="N58" s="54"/>
      <c r="O58" s="54"/>
      <c r="P58" s="54"/>
    </row>
    <row r="59" spans="1:16" s="54" customFormat="1">
      <c r="A59" s="44">
        <v>4.0999999999999996</v>
      </c>
      <c r="B59" s="45" t="s">
        <v>78</v>
      </c>
      <c r="C59" s="46">
        <v>3.8</v>
      </c>
      <c r="D59" s="47" t="s">
        <v>131</v>
      </c>
      <c r="E59" s="47" t="s">
        <v>122</v>
      </c>
      <c r="F59" s="48">
        <v>41397</v>
      </c>
      <c r="G59" s="48">
        <v>41578</v>
      </c>
      <c r="H59" s="52">
        <v>0.25</v>
      </c>
      <c r="I59" s="75">
        <v>182</v>
      </c>
      <c r="J59" s="71">
        <v>100.73</v>
      </c>
      <c r="K59" s="49"/>
      <c r="L59" s="37"/>
      <c r="M59" s="43"/>
      <c r="N59" s="43"/>
      <c r="O59" s="43"/>
      <c r="P59" s="43"/>
    </row>
    <row r="60" spans="1:16" s="54" customFormat="1">
      <c r="A60" s="44">
        <v>4.2</v>
      </c>
      <c r="B60" s="45" t="s">
        <v>77</v>
      </c>
      <c r="C60" s="46">
        <v>3.8</v>
      </c>
      <c r="D60" s="47" t="s">
        <v>127</v>
      </c>
      <c r="E60" s="45" t="s">
        <v>62</v>
      </c>
      <c r="F60" s="48">
        <v>41422</v>
      </c>
      <c r="G60" s="48">
        <v>41432</v>
      </c>
      <c r="H60" s="62">
        <v>73.5</v>
      </c>
      <c r="I60" s="75">
        <v>13</v>
      </c>
      <c r="J60" s="71">
        <v>5030</v>
      </c>
      <c r="K60" s="49"/>
      <c r="L60" s="45"/>
    </row>
    <row r="61" spans="1:16" s="43" customFormat="1">
      <c r="A61" s="36"/>
      <c r="B61" s="37" t="s">
        <v>148</v>
      </c>
      <c r="C61" s="53"/>
      <c r="D61" s="39"/>
      <c r="E61" s="37"/>
      <c r="F61" s="40">
        <v>41421</v>
      </c>
      <c r="G61" s="40">
        <v>41421</v>
      </c>
      <c r="H61" s="41"/>
      <c r="I61" s="76">
        <v>1</v>
      </c>
      <c r="J61" s="70"/>
      <c r="K61" s="42"/>
      <c r="L61" s="45"/>
      <c r="M61" s="54"/>
      <c r="N61" s="54"/>
      <c r="O61" s="54"/>
      <c r="P61" s="54"/>
    </row>
    <row r="62" spans="1:16" s="54" customFormat="1">
      <c r="A62" s="44" t="s">
        <v>177</v>
      </c>
      <c r="B62" s="45" t="s">
        <v>30</v>
      </c>
      <c r="C62" s="46">
        <v>1.6</v>
      </c>
      <c r="D62" s="47" t="s">
        <v>127</v>
      </c>
      <c r="E62" s="45" t="s">
        <v>62</v>
      </c>
      <c r="F62" s="48">
        <v>41422</v>
      </c>
      <c r="G62" s="48">
        <v>41422</v>
      </c>
      <c r="H62" s="52">
        <v>4</v>
      </c>
      <c r="I62" s="75">
        <v>1</v>
      </c>
      <c r="J62" s="71">
        <v>208.63</v>
      </c>
      <c r="K62" s="49"/>
      <c r="L62" s="45"/>
    </row>
    <row r="63" spans="1:16" s="54" customFormat="1">
      <c r="A63" s="44" t="s">
        <v>178</v>
      </c>
      <c r="B63" s="45" t="s">
        <v>40</v>
      </c>
      <c r="C63" s="52" t="s">
        <v>177</v>
      </c>
      <c r="D63" s="47" t="s">
        <v>132</v>
      </c>
      <c r="E63" s="45" t="s">
        <v>123</v>
      </c>
      <c r="F63" s="48">
        <v>41422</v>
      </c>
      <c r="G63" s="48">
        <v>41422</v>
      </c>
      <c r="H63" s="52">
        <v>2</v>
      </c>
      <c r="I63" s="75">
        <v>1</v>
      </c>
      <c r="J63" s="71">
        <v>479.37</v>
      </c>
      <c r="K63" s="49"/>
      <c r="L63" s="45"/>
    </row>
    <row r="64" spans="1:16" s="54" customFormat="1">
      <c r="A64" s="44" t="s">
        <v>179</v>
      </c>
      <c r="B64" s="45" t="s">
        <v>93</v>
      </c>
      <c r="C64" s="52" t="s">
        <v>166</v>
      </c>
      <c r="D64" s="47" t="s">
        <v>136</v>
      </c>
      <c r="E64" s="45" t="s">
        <v>137</v>
      </c>
      <c r="F64" s="48">
        <v>41423</v>
      </c>
      <c r="G64" s="48">
        <v>41424</v>
      </c>
      <c r="H64" s="52">
        <v>8</v>
      </c>
      <c r="I64" s="75">
        <v>2</v>
      </c>
      <c r="J64" s="71">
        <v>751.24</v>
      </c>
      <c r="K64" s="49"/>
      <c r="L64" s="45"/>
    </row>
    <row r="65" spans="1:12" s="54" customFormat="1">
      <c r="A65" s="44" t="s">
        <v>180</v>
      </c>
      <c r="B65" s="45" t="s">
        <v>40</v>
      </c>
      <c r="C65" s="52" t="s">
        <v>179</v>
      </c>
      <c r="D65" s="47" t="s">
        <v>132</v>
      </c>
      <c r="E65" s="45" t="s">
        <v>123</v>
      </c>
      <c r="F65" s="48">
        <v>41429</v>
      </c>
      <c r="G65" s="48">
        <v>41429</v>
      </c>
      <c r="H65" s="52">
        <v>2</v>
      </c>
      <c r="I65" s="75">
        <v>1</v>
      </c>
      <c r="J65" s="71">
        <v>479.37</v>
      </c>
      <c r="K65" s="49"/>
      <c r="L65" s="45"/>
    </row>
    <row r="66" spans="1:12" s="54" customFormat="1">
      <c r="A66" s="44" t="s">
        <v>181</v>
      </c>
      <c r="B66" s="51" t="s">
        <v>92</v>
      </c>
      <c r="C66" s="46">
        <v>1.1000000000000001</v>
      </c>
      <c r="D66" s="47" t="s">
        <v>139</v>
      </c>
      <c r="E66" s="45" t="s">
        <v>140</v>
      </c>
      <c r="F66" s="48">
        <v>41424</v>
      </c>
      <c r="G66" s="48">
        <v>41424</v>
      </c>
      <c r="H66" s="52">
        <v>1</v>
      </c>
      <c r="I66" s="75">
        <v>1</v>
      </c>
      <c r="J66" s="71">
        <v>151.69999999999999</v>
      </c>
      <c r="K66" s="49"/>
      <c r="L66" s="45"/>
    </row>
    <row r="67" spans="1:12" s="54" customFormat="1">
      <c r="A67" s="44" t="s">
        <v>182</v>
      </c>
      <c r="B67" s="45" t="s">
        <v>94</v>
      </c>
      <c r="C67" s="52" t="s">
        <v>181</v>
      </c>
      <c r="D67" s="47" t="s">
        <v>127</v>
      </c>
      <c r="E67" s="45" t="s">
        <v>62</v>
      </c>
      <c r="F67" s="48">
        <v>41424</v>
      </c>
      <c r="G67" s="48">
        <v>41424</v>
      </c>
      <c r="H67" s="52">
        <v>2</v>
      </c>
      <c r="I67" s="75">
        <v>1</v>
      </c>
      <c r="J67" s="71">
        <v>104.31</v>
      </c>
      <c r="K67" s="49"/>
      <c r="L67" s="45"/>
    </row>
    <row r="68" spans="1:12" s="54" customFormat="1">
      <c r="A68" s="44" t="s">
        <v>183</v>
      </c>
      <c r="B68" s="45" t="s">
        <v>95</v>
      </c>
      <c r="C68" s="46">
        <v>1.2</v>
      </c>
      <c r="D68" s="44" t="s">
        <v>141</v>
      </c>
      <c r="E68" s="45" t="s">
        <v>142</v>
      </c>
      <c r="F68" s="48">
        <v>41424</v>
      </c>
      <c r="G68" s="48">
        <v>41424</v>
      </c>
      <c r="H68" s="52">
        <v>1</v>
      </c>
      <c r="I68" s="75">
        <v>1</v>
      </c>
      <c r="J68" s="71">
        <v>121.36</v>
      </c>
      <c r="K68" s="49"/>
      <c r="L68" s="45"/>
    </row>
    <row r="69" spans="1:12" s="54" customFormat="1">
      <c r="A69" s="44" t="s">
        <v>184</v>
      </c>
      <c r="B69" s="45" t="s">
        <v>31</v>
      </c>
      <c r="C69" s="52" t="s">
        <v>177</v>
      </c>
      <c r="D69" s="47" t="s">
        <v>127</v>
      </c>
      <c r="E69" s="45" t="s">
        <v>62</v>
      </c>
      <c r="F69" s="48">
        <v>41425</v>
      </c>
      <c r="G69" s="48">
        <v>41425</v>
      </c>
      <c r="H69" s="52">
        <v>4</v>
      </c>
      <c r="I69" s="75">
        <v>1</v>
      </c>
      <c r="J69" s="71">
        <v>208.63</v>
      </c>
      <c r="K69" s="49"/>
      <c r="L69" s="45"/>
    </row>
    <row r="70" spans="1:12" s="54" customFormat="1">
      <c r="A70" s="44" t="s">
        <v>185</v>
      </c>
      <c r="B70" s="45" t="s">
        <v>32</v>
      </c>
      <c r="C70" s="52" t="s">
        <v>181</v>
      </c>
      <c r="D70" s="47" t="s">
        <v>127</v>
      </c>
      <c r="E70" s="45" t="s">
        <v>62</v>
      </c>
      <c r="F70" s="48">
        <v>41425</v>
      </c>
      <c r="G70" s="48">
        <v>41425</v>
      </c>
      <c r="H70" s="52">
        <v>2</v>
      </c>
      <c r="I70" s="75">
        <v>1</v>
      </c>
      <c r="J70" s="71">
        <v>104.31</v>
      </c>
      <c r="K70" s="49"/>
      <c r="L70" s="45"/>
    </row>
    <row r="71" spans="1:12" s="54" customFormat="1">
      <c r="A71" s="44" t="s">
        <v>186</v>
      </c>
      <c r="B71" s="45" t="s">
        <v>33</v>
      </c>
      <c r="C71" s="52" t="s">
        <v>181</v>
      </c>
      <c r="D71" s="47" t="s">
        <v>127</v>
      </c>
      <c r="E71" s="45" t="s">
        <v>62</v>
      </c>
      <c r="F71" s="48">
        <v>41425</v>
      </c>
      <c r="G71" s="48">
        <v>41425</v>
      </c>
      <c r="H71" s="52">
        <v>0.5</v>
      </c>
      <c r="I71" s="75">
        <v>1</v>
      </c>
      <c r="J71" s="71">
        <v>26.08</v>
      </c>
      <c r="K71" s="49"/>
      <c r="L71" s="45"/>
    </row>
    <row r="72" spans="1:12" s="54" customFormat="1">
      <c r="A72" s="44" t="s">
        <v>187</v>
      </c>
      <c r="B72" s="45" t="s">
        <v>96</v>
      </c>
      <c r="C72" s="52" t="s">
        <v>179</v>
      </c>
      <c r="D72" s="47" t="s">
        <v>134</v>
      </c>
      <c r="E72" s="45" t="s">
        <v>143</v>
      </c>
      <c r="F72" s="48">
        <v>41428</v>
      </c>
      <c r="G72" s="48">
        <v>41428</v>
      </c>
      <c r="H72" s="52">
        <v>8</v>
      </c>
      <c r="I72" s="75">
        <v>1</v>
      </c>
      <c r="J72" s="71">
        <v>1480.35</v>
      </c>
      <c r="K72" s="49"/>
      <c r="L72" s="45"/>
    </row>
    <row r="73" spans="1:12" s="54" customFormat="1">
      <c r="A73" s="44" t="s">
        <v>188</v>
      </c>
      <c r="B73" s="45" t="s">
        <v>41</v>
      </c>
      <c r="C73" s="52" t="s">
        <v>187</v>
      </c>
      <c r="D73" s="47" t="s">
        <v>132</v>
      </c>
      <c r="E73" s="45" t="s">
        <v>123</v>
      </c>
      <c r="F73" s="48">
        <v>41429</v>
      </c>
      <c r="G73" s="48">
        <v>41429</v>
      </c>
      <c r="H73" s="52">
        <v>2</v>
      </c>
      <c r="I73" s="75">
        <v>1</v>
      </c>
      <c r="J73" s="71">
        <v>479.37</v>
      </c>
      <c r="K73" s="49"/>
      <c r="L73" s="45"/>
    </row>
    <row r="74" spans="1:12" s="54" customFormat="1">
      <c r="A74" s="44" t="s">
        <v>189</v>
      </c>
      <c r="B74" s="45" t="s">
        <v>34</v>
      </c>
      <c r="C74" s="52" t="s">
        <v>181</v>
      </c>
      <c r="D74" s="47" t="s">
        <v>127</v>
      </c>
      <c r="E74" s="45" t="s">
        <v>62</v>
      </c>
      <c r="F74" s="48">
        <v>41429</v>
      </c>
      <c r="G74" s="48">
        <v>41429</v>
      </c>
      <c r="H74" s="52">
        <v>0.5</v>
      </c>
      <c r="I74" s="75">
        <v>1</v>
      </c>
      <c r="J74" s="71">
        <v>26.08</v>
      </c>
      <c r="K74" s="49"/>
      <c r="L74" s="45"/>
    </row>
    <row r="75" spans="1:12" s="54" customFormat="1">
      <c r="A75" s="44" t="s">
        <v>190</v>
      </c>
      <c r="B75" s="45" t="s">
        <v>35</v>
      </c>
      <c r="C75" s="52" t="s">
        <v>181</v>
      </c>
      <c r="D75" s="47" t="s">
        <v>127</v>
      </c>
      <c r="E75" s="45" t="s">
        <v>62</v>
      </c>
      <c r="F75" s="48">
        <v>41429</v>
      </c>
      <c r="G75" s="48">
        <v>41429</v>
      </c>
      <c r="H75" s="52">
        <v>0.5</v>
      </c>
      <c r="I75" s="75">
        <v>1</v>
      </c>
      <c r="J75" s="71">
        <v>26.08</v>
      </c>
      <c r="K75" s="49"/>
      <c r="L75" s="45"/>
    </row>
    <row r="76" spans="1:12" s="54" customFormat="1">
      <c r="A76" s="58" t="s">
        <v>191</v>
      </c>
      <c r="B76" s="45" t="s">
        <v>36</v>
      </c>
      <c r="C76" s="52" t="s">
        <v>181</v>
      </c>
      <c r="D76" s="47" t="s">
        <v>127</v>
      </c>
      <c r="E76" s="45" t="s">
        <v>62</v>
      </c>
      <c r="F76" s="48">
        <v>41429</v>
      </c>
      <c r="G76" s="48">
        <v>41429</v>
      </c>
      <c r="H76" s="52">
        <v>0.5</v>
      </c>
      <c r="I76" s="75">
        <v>1</v>
      </c>
      <c r="J76" s="71">
        <v>26.08</v>
      </c>
      <c r="K76" s="49"/>
      <c r="L76" s="45"/>
    </row>
    <row r="77" spans="1:12" s="54" customFormat="1">
      <c r="A77" s="44">
        <v>4.3</v>
      </c>
      <c r="B77" s="45" t="s">
        <v>42</v>
      </c>
      <c r="C77" s="46">
        <v>4.2</v>
      </c>
      <c r="D77" s="47" t="s">
        <v>132</v>
      </c>
      <c r="E77" s="45" t="s">
        <v>123</v>
      </c>
      <c r="F77" s="48">
        <v>41430</v>
      </c>
      <c r="G77" s="48">
        <v>41430</v>
      </c>
      <c r="H77" s="52">
        <v>1</v>
      </c>
      <c r="I77" s="75">
        <v>1</v>
      </c>
      <c r="J77" s="71">
        <v>239.69</v>
      </c>
      <c r="K77" s="49"/>
      <c r="L77" s="45"/>
    </row>
    <row r="78" spans="1:12" s="54" customFormat="1">
      <c r="A78" s="44" t="s">
        <v>192</v>
      </c>
      <c r="B78" s="45" t="s">
        <v>43</v>
      </c>
      <c r="C78" s="46">
        <v>4.3</v>
      </c>
      <c r="D78" s="47" t="s">
        <v>127</v>
      </c>
      <c r="E78" s="45" t="s">
        <v>62</v>
      </c>
      <c r="F78" s="48">
        <v>41431</v>
      </c>
      <c r="G78" s="48">
        <v>41431</v>
      </c>
      <c r="H78" s="52">
        <v>2</v>
      </c>
      <c r="I78" s="75">
        <v>1</v>
      </c>
      <c r="J78" s="71">
        <v>104.31</v>
      </c>
      <c r="K78" s="49"/>
      <c r="L78" s="45"/>
    </row>
    <row r="79" spans="1:12" s="54" customFormat="1">
      <c r="A79" s="44" t="s">
        <v>193</v>
      </c>
      <c r="B79" s="45" t="s">
        <v>44</v>
      </c>
      <c r="C79" s="52" t="s">
        <v>192</v>
      </c>
      <c r="D79" s="47" t="s">
        <v>127</v>
      </c>
      <c r="E79" s="45" t="s">
        <v>62</v>
      </c>
      <c r="F79" s="48">
        <v>41431</v>
      </c>
      <c r="G79" s="48">
        <v>41431</v>
      </c>
      <c r="H79" s="52">
        <v>0.25</v>
      </c>
      <c r="I79" s="75">
        <v>1</v>
      </c>
      <c r="J79" s="71">
        <v>13.04</v>
      </c>
      <c r="K79" s="49"/>
      <c r="L79" s="45"/>
    </row>
    <row r="80" spans="1:12" s="54" customFormat="1">
      <c r="A80" s="44">
        <v>4.4000000000000004</v>
      </c>
      <c r="B80" s="45" t="s">
        <v>79</v>
      </c>
      <c r="C80" s="46">
        <v>3</v>
      </c>
      <c r="D80" s="47" t="s">
        <v>144</v>
      </c>
      <c r="E80" s="45" t="s">
        <v>125</v>
      </c>
      <c r="F80" s="48">
        <v>41422</v>
      </c>
      <c r="G80" s="48">
        <v>41425</v>
      </c>
      <c r="H80" s="52">
        <v>22.25</v>
      </c>
      <c r="I80" s="75">
        <v>4</v>
      </c>
      <c r="J80" s="71">
        <v>715.08</v>
      </c>
      <c r="K80" s="49"/>
      <c r="L80" s="45"/>
    </row>
    <row r="81" spans="1:16" s="54" customFormat="1">
      <c r="A81" s="44" t="s">
        <v>194</v>
      </c>
      <c r="B81" s="51" t="s">
        <v>80</v>
      </c>
      <c r="C81" s="46">
        <v>3</v>
      </c>
      <c r="D81" s="47" t="s">
        <v>144</v>
      </c>
      <c r="E81" s="45" t="s">
        <v>125</v>
      </c>
      <c r="F81" s="48">
        <v>41422</v>
      </c>
      <c r="G81" s="48">
        <v>41422</v>
      </c>
      <c r="H81" s="58">
        <v>4</v>
      </c>
      <c r="I81" s="75">
        <v>1</v>
      </c>
      <c r="J81" s="71">
        <v>109.8</v>
      </c>
      <c r="K81" s="49"/>
      <c r="L81" s="45"/>
    </row>
    <row r="82" spans="1:16" s="54" customFormat="1">
      <c r="A82" s="44" t="s">
        <v>195</v>
      </c>
      <c r="B82" s="51" t="s">
        <v>81</v>
      </c>
      <c r="C82" s="52" t="s">
        <v>194</v>
      </c>
      <c r="D82" s="47" t="s">
        <v>144</v>
      </c>
      <c r="E82" s="45" t="s">
        <v>125</v>
      </c>
      <c r="F82" s="48">
        <v>41422</v>
      </c>
      <c r="G82" s="48">
        <v>41422</v>
      </c>
      <c r="H82" s="58">
        <v>2</v>
      </c>
      <c r="I82" s="75">
        <v>1</v>
      </c>
      <c r="J82" s="71">
        <v>54.9</v>
      </c>
      <c r="K82" s="49"/>
      <c r="L82" s="45"/>
    </row>
    <row r="83" spans="1:16" s="54" customFormat="1">
      <c r="A83" s="44" t="s">
        <v>196</v>
      </c>
      <c r="B83" s="51" t="s">
        <v>82</v>
      </c>
      <c r="C83" s="52" t="s">
        <v>195</v>
      </c>
      <c r="D83" s="47" t="s">
        <v>144</v>
      </c>
      <c r="E83" s="45" t="s">
        <v>125</v>
      </c>
      <c r="F83" s="48">
        <v>41422</v>
      </c>
      <c r="G83" s="48">
        <v>41423</v>
      </c>
      <c r="H83" s="58">
        <v>8</v>
      </c>
      <c r="I83" s="75">
        <v>2</v>
      </c>
      <c r="J83" s="71">
        <v>219.6</v>
      </c>
      <c r="K83" s="49"/>
      <c r="L83" s="45"/>
    </row>
    <row r="84" spans="1:16" s="54" customFormat="1">
      <c r="A84" s="44" t="s">
        <v>197</v>
      </c>
      <c r="B84" s="51" t="s">
        <v>83</v>
      </c>
      <c r="C84" s="52" t="s">
        <v>196</v>
      </c>
      <c r="D84" s="47" t="s">
        <v>144</v>
      </c>
      <c r="E84" s="45" t="s">
        <v>125</v>
      </c>
      <c r="F84" s="48">
        <v>41424</v>
      </c>
      <c r="G84" s="48">
        <v>41424</v>
      </c>
      <c r="H84" s="58">
        <v>4</v>
      </c>
      <c r="I84" s="75">
        <v>1</v>
      </c>
      <c r="J84" s="71">
        <v>109.8</v>
      </c>
      <c r="K84" s="49"/>
      <c r="L84" s="45"/>
    </row>
    <row r="85" spans="1:16" s="54" customFormat="1">
      <c r="A85" s="44" t="s">
        <v>198</v>
      </c>
      <c r="B85" s="51" t="s">
        <v>84</v>
      </c>
      <c r="C85" s="52" t="s">
        <v>197</v>
      </c>
      <c r="D85" s="47" t="s">
        <v>145</v>
      </c>
      <c r="E85" s="45" t="s">
        <v>146</v>
      </c>
      <c r="F85" s="48">
        <v>41424</v>
      </c>
      <c r="G85" s="48">
        <v>41424</v>
      </c>
      <c r="H85" s="58">
        <v>2</v>
      </c>
      <c r="I85" s="75">
        <v>1</v>
      </c>
      <c r="J85" s="71">
        <v>159.21</v>
      </c>
      <c r="K85" s="49"/>
      <c r="L85" s="45"/>
    </row>
    <row r="86" spans="1:16" s="54" customFormat="1">
      <c r="A86" s="44" t="s">
        <v>199</v>
      </c>
      <c r="B86" s="45" t="s">
        <v>59</v>
      </c>
      <c r="C86" s="52" t="s">
        <v>198</v>
      </c>
      <c r="D86" s="47" t="s">
        <v>144</v>
      </c>
      <c r="E86" s="45" t="s">
        <v>125</v>
      </c>
      <c r="F86" s="48">
        <v>41425</v>
      </c>
      <c r="G86" s="48">
        <v>41425</v>
      </c>
      <c r="H86" s="58">
        <v>2</v>
      </c>
      <c r="I86" s="75">
        <v>1</v>
      </c>
      <c r="J86" s="71">
        <v>54.9</v>
      </c>
      <c r="K86" s="49"/>
      <c r="L86" s="45"/>
    </row>
    <row r="87" spans="1:16" s="54" customFormat="1">
      <c r="A87" s="44" t="s">
        <v>200</v>
      </c>
      <c r="B87" s="45" t="s">
        <v>60</v>
      </c>
      <c r="C87" s="52" t="s">
        <v>199</v>
      </c>
      <c r="D87" s="47" t="s">
        <v>144</v>
      </c>
      <c r="E87" s="45" t="s">
        <v>125</v>
      </c>
      <c r="F87" s="48">
        <v>41425</v>
      </c>
      <c r="G87" s="48">
        <v>41425</v>
      </c>
      <c r="H87" s="58">
        <v>0.25</v>
      </c>
      <c r="I87" s="75">
        <v>1</v>
      </c>
      <c r="J87" s="71">
        <v>6.86</v>
      </c>
      <c r="K87" s="49"/>
      <c r="L87" s="37"/>
      <c r="M87" s="43"/>
      <c r="N87" s="43"/>
      <c r="O87" s="43"/>
      <c r="P87" s="43"/>
    </row>
    <row r="88" spans="1:16" s="54" customFormat="1">
      <c r="A88" s="44">
        <v>4.5</v>
      </c>
      <c r="B88" s="45" t="s">
        <v>76</v>
      </c>
      <c r="C88" s="52" t="s">
        <v>226</v>
      </c>
      <c r="D88" s="47" t="s">
        <v>127</v>
      </c>
      <c r="E88" s="45" t="s">
        <v>62</v>
      </c>
      <c r="F88" s="48">
        <v>41431</v>
      </c>
      <c r="G88" s="48">
        <v>41432</v>
      </c>
      <c r="H88" s="52">
        <v>8</v>
      </c>
      <c r="I88" s="75">
        <v>2</v>
      </c>
      <c r="J88" s="71">
        <v>417.25</v>
      </c>
      <c r="K88" s="49"/>
      <c r="L88" s="37"/>
      <c r="M88" s="43"/>
      <c r="N88" s="43"/>
      <c r="O88" s="43"/>
      <c r="P88" s="43"/>
    </row>
    <row r="89" spans="1:16" s="43" customFormat="1">
      <c r="A89" s="36">
        <v>4.5999999999999996</v>
      </c>
      <c r="B89" s="37" t="s">
        <v>45</v>
      </c>
      <c r="C89" s="53">
        <v>4.5</v>
      </c>
      <c r="D89" s="39" t="s">
        <v>127</v>
      </c>
      <c r="E89" s="37" t="s">
        <v>62</v>
      </c>
      <c r="F89" s="40">
        <v>41435</v>
      </c>
      <c r="G89" s="40">
        <v>41435</v>
      </c>
      <c r="H89" s="38">
        <v>2</v>
      </c>
      <c r="I89" s="76">
        <v>1</v>
      </c>
      <c r="J89" s="70">
        <v>104.31</v>
      </c>
      <c r="K89" s="42"/>
      <c r="L89" s="45"/>
      <c r="M89" s="54"/>
      <c r="N89" s="54"/>
      <c r="O89" s="54"/>
      <c r="P89" s="54"/>
    </row>
    <row r="90" spans="1:16" s="43" customFormat="1">
      <c r="A90" s="36">
        <v>5</v>
      </c>
      <c r="B90" s="37" t="s">
        <v>46</v>
      </c>
      <c r="C90" s="53">
        <v>4.5999999999999996</v>
      </c>
      <c r="D90" s="39" t="s">
        <v>127</v>
      </c>
      <c r="E90" s="37" t="s">
        <v>62</v>
      </c>
      <c r="F90" s="40">
        <v>41435</v>
      </c>
      <c r="G90" s="40">
        <v>41453</v>
      </c>
      <c r="H90" s="41">
        <v>12.25</v>
      </c>
      <c r="I90" s="76">
        <v>19</v>
      </c>
      <c r="J90" s="70">
        <v>638.91999999999996</v>
      </c>
      <c r="K90" s="42"/>
      <c r="L90" s="45"/>
      <c r="M90" s="54"/>
      <c r="N90" s="54"/>
      <c r="O90" s="54"/>
      <c r="P90" s="54"/>
    </row>
    <row r="91" spans="1:16" s="54" customFormat="1">
      <c r="A91" s="44">
        <v>5.0999999999999996</v>
      </c>
      <c r="B91" s="45" t="s">
        <v>91</v>
      </c>
      <c r="C91" s="46">
        <v>4.5999999999999996</v>
      </c>
      <c r="D91" s="47" t="s">
        <v>127</v>
      </c>
      <c r="E91" s="45" t="s">
        <v>62</v>
      </c>
      <c r="F91" s="48">
        <v>41435</v>
      </c>
      <c r="G91" s="48">
        <v>41578</v>
      </c>
      <c r="H91" s="52">
        <v>0.25</v>
      </c>
      <c r="I91" s="75">
        <v>133</v>
      </c>
      <c r="J91" s="71">
        <v>13.04</v>
      </c>
      <c r="K91" s="49"/>
      <c r="L91" s="45"/>
    </row>
    <row r="92" spans="1:16" s="54" customFormat="1">
      <c r="A92" s="44">
        <v>5.2</v>
      </c>
      <c r="B92" s="45" t="s">
        <v>47</v>
      </c>
      <c r="C92" s="46">
        <v>5.0999999999999996</v>
      </c>
      <c r="D92" s="47" t="s">
        <v>127</v>
      </c>
      <c r="E92" s="45" t="s">
        <v>62</v>
      </c>
      <c r="F92" s="48">
        <v>41435</v>
      </c>
      <c r="G92" s="48">
        <v>41444</v>
      </c>
      <c r="H92" s="52">
        <v>2</v>
      </c>
      <c r="I92" s="75">
        <v>10</v>
      </c>
      <c r="J92" s="71">
        <v>104.31</v>
      </c>
      <c r="K92" s="49"/>
      <c r="L92" s="45"/>
    </row>
    <row r="93" spans="1:16" s="54" customFormat="1">
      <c r="A93" s="44" t="s">
        <v>201</v>
      </c>
      <c r="B93" s="45" t="s">
        <v>49</v>
      </c>
      <c r="C93" s="46">
        <v>5.2</v>
      </c>
      <c r="D93" s="47" t="s">
        <v>127</v>
      </c>
      <c r="E93" s="45" t="s">
        <v>62</v>
      </c>
      <c r="F93" s="48">
        <v>41445</v>
      </c>
      <c r="G93" s="48">
        <v>41446</v>
      </c>
      <c r="H93" s="52">
        <v>8</v>
      </c>
      <c r="I93" s="75">
        <v>2</v>
      </c>
      <c r="J93" s="71">
        <v>417.25</v>
      </c>
      <c r="K93" s="49"/>
      <c r="L93" s="37"/>
      <c r="M93" s="43"/>
      <c r="N93" s="43"/>
      <c r="O93" s="43"/>
      <c r="P93" s="43"/>
    </row>
    <row r="94" spans="1:16" s="54" customFormat="1">
      <c r="A94" s="44" t="s">
        <v>202</v>
      </c>
      <c r="B94" s="45" t="s">
        <v>48</v>
      </c>
      <c r="C94" s="52" t="s">
        <v>201</v>
      </c>
      <c r="D94" s="47" t="s">
        <v>127</v>
      </c>
      <c r="E94" s="45" t="s">
        <v>62</v>
      </c>
      <c r="F94" s="48">
        <v>41449</v>
      </c>
      <c r="G94" s="48">
        <v>41449</v>
      </c>
      <c r="H94" s="52">
        <v>2</v>
      </c>
      <c r="I94" s="75">
        <v>1</v>
      </c>
      <c r="J94" s="71">
        <v>104.31</v>
      </c>
      <c r="K94" s="49"/>
      <c r="L94" s="37"/>
      <c r="M94" s="43"/>
      <c r="N94" s="43"/>
      <c r="O94" s="43"/>
      <c r="P94" s="43"/>
    </row>
    <row r="95" spans="1:16" s="43" customFormat="1">
      <c r="A95" s="36">
        <v>6</v>
      </c>
      <c r="B95" s="37" t="s">
        <v>26</v>
      </c>
      <c r="C95" s="53">
        <v>5</v>
      </c>
      <c r="D95" s="39" t="s">
        <v>127</v>
      </c>
      <c r="E95" s="37" t="s">
        <v>62</v>
      </c>
      <c r="F95" s="40">
        <v>41453</v>
      </c>
      <c r="G95" s="40">
        <v>41488</v>
      </c>
      <c r="H95" s="41">
        <v>92.5</v>
      </c>
      <c r="I95" s="76">
        <v>36</v>
      </c>
      <c r="J95" s="70">
        <v>7432.63</v>
      </c>
      <c r="K95" s="42"/>
      <c r="L95" s="45"/>
      <c r="M95" s="54"/>
      <c r="N95" s="54"/>
      <c r="O95" s="54"/>
      <c r="P95" s="54"/>
    </row>
    <row r="96" spans="1:16" s="43" customFormat="1">
      <c r="A96" s="36">
        <v>6.1</v>
      </c>
      <c r="B96" s="37" t="s">
        <v>37</v>
      </c>
      <c r="C96" s="38" t="s">
        <v>202</v>
      </c>
      <c r="D96" s="39" t="s">
        <v>127</v>
      </c>
      <c r="E96" s="37" t="s">
        <v>62</v>
      </c>
      <c r="F96" s="40">
        <v>41453</v>
      </c>
      <c r="G96" s="40">
        <v>41453</v>
      </c>
      <c r="H96" s="38">
        <v>8</v>
      </c>
      <c r="I96" s="76">
        <v>1</v>
      </c>
      <c r="J96" s="70">
        <v>417.25</v>
      </c>
      <c r="K96" s="42"/>
      <c r="L96" s="45"/>
      <c r="M96" s="54"/>
      <c r="N96" s="54"/>
      <c r="O96" s="54"/>
      <c r="P96" s="54"/>
    </row>
    <row r="97" spans="1:16" s="54" customFormat="1">
      <c r="A97" s="44" t="s">
        <v>203</v>
      </c>
      <c r="B97" s="45" t="s">
        <v>38</v>
      </c>
      <c r="C97" s="46">
        <v>6.1</v>
      </c>
      <c r="D97" s="47" t="s">
        <v>127</v>
      </c>
      <c r="E97" s="45" t="s">
        <v>62</v>
      </c>
      <c r="F97" s="48">
        <v>41456</v>
      </c>
      <c r="G97" s="48">
        <v>41456</v>
      </c>
      <c r="H97" s="52">
        <v>4</v>
      </c>
      <c r="I97" s="75">
        <v>1</v>
      </c>
      <c r="J97" s="71">
        <v>208.63</v>
      </c>
      <c r="K97" s="49"/>
      <c r="L97" s="45"/>
    </row>
    <row r="98" spans="1:16" s="54" customFormat="1">
      <c r="A98" s="44" t="s">
        <v>204</v>
      </c>
      <c r="B98" s="45" t="s">
        <v>85</v>
      </c>
      <c r="C98" s="46">
        <v>6.1</v>
      </c>
      <c r="D98" s="47" t="s">
        <v>127</v>
      </c>
      <c r="E98" s="45" t="s">
        <v>62</v>
      </c>
      <c r="F98" s="48">
        <v>41456</v>
      </c>
      <c r="G98" s="48">
        <v>41456</v>
      </c>
      <c r="H98" s="52">
        <v>4</v>
      </c>
      <c r="I98" s="75">
        <v>1</v>
      </c>
      <c r="J98" s="71">
        <v>208.63</v>
      </c>
      <c r="K98" s="49"/>
      <c r="L98" s="45"/>
    </row>
    <row r="99" spans="1:16" s="54" customFormat="1">
      <c r="A99" s="44">
        <v>6.2</v>
      </c>
      <c r="B99" s="45" t="s">
        <v>39</v>
      </c>
      <c r="C99" s="46">
        <v>6.1</v>
      </c>
      <c r="D99" s="47" t="s">
        <v>127</v>
      </c>
      <c r="E99" s="45" t="s">
        <v>62</v>
      </c>
      <c r="F99" s="48">
        <v>41457</v>
      </c>
      <c r="G99" s="48">
        <v>41457</v>
      </c>
      <c r="H99" s="52">
        <v>4</v>
      </c>
      <c r="I99" s="75">
        <v>1</v>
      </c>
      <c r="J99" s="71">
        <v>208.63</v>
      </c>
      <c r="K99" s="49"/>
      <c r="L99" s="37"/>
      <c r="M99" s="43"/>
      <c r="N99" s="43"/>
      <c r="O99" s="43"/>
      <c r="P99" s="43"/>
    </row>
    <row r="100" spans="1:16" s="54" customFormat="1">
      <c r="A100" s="44">
        <v>6.3</v>
      </c>
      <c r="B100" s="45" t="s">
        <v>150</v>
      </c>
      <c r="C100" s="46">
        <v>6.2</v>
      </c>
      <c r="D100" s="47" t="s">
        <v>132</v>
      </c>
      <c r="E100" s="45" t="s">
        <v>123</v>
      </c>
      <c r="F100" s="48">
        <v>41457</v>
      </c>
      <c r="G100" s="48">
        <v>41465</v>
      </c>
      <c r="H100" s="52">
        <v>20</v>
      </c>
      <c r="I100" s="75">
        <v>9</v>
      </c>
      <c r="J100" s="71">
        <v>4793.72</v>
      </c>
      <c r="K100" s="49"/>
      <c r="L100" s="45"/>
    </row>
    <row r="101" spans="1:16" s="43" customFormat="1">
      <c r="A101" s="36"/>
      <c r="B101" s="37" t="s">
        <v>149</v>
      </c>
      <c r="C101" s="53"/>
      <c r="D101" s="39"/>
      <c r="E101" s="37"/>
      <c r="F101" s="40">
        <v>41459</v>
      </c>
      <c r="G101" s="40">
        <v>41459</v>
      </c>
      <c r="H101" s="38"/>
      <c r="I101" s="76">
        <v>1</v>
      </c>
      <c r="J101" s="70"/>
      <c r="K101" s="42"/>
      <c r="L101" s="45"/>
      <c r="M101" s="54"/>
      <c r="N101" s="54"/>
      <c r="O101" s="54"/>
      <c r="P101" s="54"/>
    </row>
    <row r="102" spans="1:16" s="54" customFormat="1">
      <c r="A102" s="44">
        <v>6.4</v>
      </c>
      <c r="B102" s="45" t="s">
        <v>151</v>
      </c>
      <c r="C102" s="46">
        <v>6.3</v>
      </c>
      <c r="D102" s="47" t="s">
        <v>127</v>
      </c>
      <c r="E102" s="45" t="s">
        <v>62</v>
      </c>
      <c r="F102" s="48">
        <v>41466</v>
      </c>
      <c r="G102" s="48">
        <v>41466</v>
      </c>
      <c r="H102" s="52">
        <v>2</v>
      </c>
      <c r="I102" s="75">
        <v>1</v>
      </c>
      <c r="J102" s="71">
        <v>104.31</v>
      </c>
      <c r="K102" s="49"/>
      <c r="L102" s="45"/>
    </row>
    <row r="103" spans="1:16" s="54" customFormat="1">
      <c r="A103" s="44">
        <v>6.5</v>
      </c>
      <c r="B103" s="45" t="s">
        <v>50</v>
      </c>
      <c r="C103" s="46">
        <v>6.4</v>
      </c>
      <c r="D103" s="47" t="s">
        <v>127</v>
      </c>
      <c r="E103" s="45" t="s">
        <v>62</v>
      </c>
      <c r="F103" s="48">
        <v>41466</v>
      </c>
      <c r="G103" s="48">
        <v>41467</v>
      </c>
      <c r="H103" s="52">
        <v>8</v>
      </c>
      <c r="I103" s="75">
        <v>2</v>
      </c>
      <c r="J103" s="71">
        <v>417.25</v>
      </c>
      <c r="K103" s="49"/>
      <c r="L103" s="45"/>
    </row>
    <row r="104" spans="1:16" s="54" customFormat="1">
      <c r="A104" s="44">
        <v>6.6</v>
      </c>
      <c r="B104" s="45" t="s">
        <v>152</v>
      </c>
      <c r="C104" s="46">
        <v>6.5</v>
      </c>
      <c r="D104" s="47" t="s">
        <v>127</v>
      </c>
      <c r="E104" s="45" t="s">
        <v>62</v>
      </c>
      <c r="F104" s="48">
        <v>41470</v>
      </c>
      <c r="G104" s="48">
        <v>41470</v>
      </c>
      <c r="H104" s="52">
        <v>2</v>
      </c>
      <c r="I104" s="75">
        <v>1</v>
      </c>
      <c r="J104" s="71">
        <v>104.31</v>
      </c>
      <c r="K104" s="49"/>
      <c r="L104" s="45"/>
    </row>
    <row r="105" spans="1:16" s="54" customFormat="1">
      <c r="A105" s="44">
        <v>6.7</v>
      </c>
      <c r="B105" s="45" t="s">
        <v>51</v>
      </c>
      <c r="C105" s="46">
        <v>6.6</v>
      </c>
      <c r="D105" s="47" t="s">
        <v>132</v>
      </c>
      <c r="E105" s="45" t="s">
        <v>123</v>
      </c>
      <c r="F105" s="48">
        <v>41471</v>
      </c>
      <c r="G105" s="48">
        <v>41471</v>
      </c>
      <c r="H105" s="52">
        <v>6</v>
      </c>
      <c r="I105" s="75">
        <v>1</v>
      </c>
      <c r="J105" s="71">
        <v>239.69</v>
      </c>
      <c r="K105" s="49"/>
      <c r="L105" s="45"/>
    </row>
    <row r="106" spans="1:16" s="54" customFormat="1">
      <c r="A106" s="44">
        <v>6.8</v>
      </c>
      <c r="B106" s="45" t="s">
        <v>153</v>
      </c>
      <c r="C106" s="46">
        <v>6.7</v>
      </c>
      <c r="D106" s="47" t="s">
        <v>127</v>
      </c>
      <c r="E106" s="45" t="s">
        <v>62</v>
      </c>
      <c r="F106" s="48">
        <v>41471</v>
      </c>
      <c r="G106" s="48">
        <v>41471</v>
      </c>
      <c r="H106" s="52">
        <v>2</v>
      </c>
      <c r="I106" s="75">
        <v>1</v>
      </c>
      <c r="J106" s="71">
        <v>104.31</v>
      </c>
      <c r="K106" s="49"/>
      <c r="L106" s="45"/>
    </row>
    <row r="107" spans="1:16" s="54" customFormat="1">
      <c r="A107" s="44">
        <v>6.9</v>
      </c>
      <c r="B107" s="45" t="s">
        <v>52</v>
      </c>
      <c r="C107" s="46">
        <v>6.7</v>
      </c>
      <c r="D107" s="47" t="s">
        <v>127</v>
      </c>
      <c r="E107" s="45" t="s">
        <v>62</v>
      </c>
      <c r="F107" s="48">
        <v>41472</v>
      </c>
      <c r="G107" s="48">
        <v>41472</v>
      </c>
      <c r="H107" s="52">
        <v>2</v>
      </c>
      <c r="I107" s="75">
        <v>1</v>
      </c>
      <c r="J107" s="71">
        <v>104.31</v>
      </c>
      <c r="K107" s="49"/>
      <c r="L107" s="45"/>
    </row>
    <row r="108" spans="1:16" s="54" customFormat="1">
      <c r="A108" s="58">
        <v>6.1</v>
      </c>
      <c r="B108" s="45" t="s">
        <v>227</v>
      </c>
      <c r="C108" s="46">
        <v>6.9</v>
      </c>
      <c r="D108" s="47" t="s">
        <v>127</v>
      </c>
      <c r="E108" s="45" t="s">
        <v>62</v>
      </c>
      <c r="F108" s="48">
        <v>41472</v>
      </c>
      <c r="G108" s="48">
        <v>41474</v>
      </c>
      <c r="H108" s="52">
        <v>5</v>
      </c>
      <c r="I108" s="75">
        <v>3</v>
      </c>
      <c r="J108" s="71">
        <v>260.77999999999997</v>
      </c>
      <c r="K108" s="49"/>
      <c r="L108" s="45"/>
    </row>
    <row r="109" spans="1:16" s="54" customFormat="1">
      <c r="A109" s="58" t="s">
        <v>205</v>
      </c>
      <c r="B109" s="45" t="s">
        <v>234</v>
      </c>
      <c r="C109" s="52">
        <v>6.1</v>
      </c>
      <c r="D109" s="47" t="s">
        <v>127</v>
      </c>
      <c r="E109" s="45" t="s">
        <v>62</v>
      </c>
      <c r="F109" s="48">
        <v>41472</v>
      </c>
      <c r="G109" s="48">
        <v>41473</v>
      </c>
      <c r="H109" s="52">
        <v>4</v>
      </c>
      <c r="I109" s="75">
        <v>2</v>
      </c>
      <c r="J109" s="71">
        <v>208.63</v>
      </c>
      <c r="K109" s="49"/>
      <c r="L109" s="45"/>
    </row>
    <row r="110" spans="1:16" s="54" customFormat="1">
      <c r="A110" s="58" t="s">
        <v>209</v>
      </c>
      <c r="B110" s="45" t="s">
        <v>235</v>
      </c>
      <c r="C110" s="52">
        <v>6.1</v>
      </c>
      <c r="D110" s="47" t="s">
        <v>127</v>
      </c>
      <c r="E110" s="45" t="s">
        <v>62</v>
      </c>
      <c r="F110" s="48">
        <v>41472</v>
      </c>
      <c r="G110" s="48">
        <v>41472</v>
      </c>
      <c r="H110" s="52">
        <v>0.5</v>
      </c>
      <c r="I110" s="75">
        <v>1</v>
      </c>
      <c r="J110" s="71">
        <v>26.08</v>
      </c>
      <c r="K110" s="49"/>
      <c r="L110" s="37"/>
      <c r="M110" s="43"/>
      <c r="N110" s="43"/>
      <c r="O110" s="43"/>
      <c r="P110" s="43"/>
    </row>
    <row r="111" spans="1:16" s="54" customFormat="1">
      <c r="A111" s="58" t="s">
        <v>210</v>
      </c>
      <c r="B111" s="45" t="s">
        <v>236</v>
      </c>
      <c r="C111" s="52">
        <v>6.1</v>
      </c>
      <c r="D111" s="47" t="s">
        <v>127</v>
      </c>
      <c r="E111" s="45" t="s">
        <v>62</v>
      </c>
      <c r="F111" s="48">
        <v>41472</v>
      </c>
      <c r="G111" s="48">
        <v>41473</v>
      </c>
      <c r="H111" s="52">
        <v>0.5</v>
      </c>
      <c r="I111" s="75">
        <v>2</v>
      </c>
      <c r="J111" s="71">
        <v>26.08</v>
      </c>
      <c r="K111" s="49"/>
      <c r="L111" s="45"/>
    </row>
    <row r="112" spans="1:16" s="43" customFormat="1">
      <c r="A112" s="59">
        <v>6.11</v>
      </c>
      <c r="B112" s="37" t="s">
        <v>53</v>
      </c>
      <c r="C112" s="38" t="s">
        <v>209</v>
      </c>
      <c r="D112" s="39" t="s">
        <v>127</v>
      </c>
      <c r="E112" s="37" t="s">
        <v>62</v>
      </c>
      <c r="F112" s="40">
        <v>41486</v>
      </c>
      <c r="G112" s="40">
        <v>41487</v>
      </c>
      <c r="H112" s="41">
        <v>16.5</v>
      </c>
      <c r="I112" s="76">
        <v>2</v>
      </c>
      <c r="J112" s="70">
        <v>2850.74</v>
      </c>
      <c r="K112" s="42"/>
      <c r="L112" s="45"/>
      <c r="M112" s="54"/>
      <c r="N112" s="54"/>
      <c r="O112" s="54"/>
      <c r="P112" s="54"/>
    </row>
    <row r="113" spans="1:16" s="54" customFormat="1">
      <c r="A113" s="58" t="s">
        <v>228</v>
      </c>
      <c r="B113" s="45" t="s">
        <v>206</v>
      </c>
      <c r="C113" s="52" t="s">
        <v>209</v>
      </c>
      <c r="D113" s="47" t="s">
        <v>127</v>
      </c>
      <c r="E113" s="45" t="s">
        <v>62</v>
      </c>
      <c r="F113" s="48">
        <v>41474</v>
      </c>
      <c r="G113" s="48">
        <v>41474</v>
      </c>
      <c r="H113" s="52">
        <v>1</v>
      </c>
      <c r="I113" s="75">
        <v>1</v>
      </c>
      <c r="J113" s="71">
        <v>52.16</v>
      </c>
      <c r="K113" s="49"/>
      <c r="L113" s="45"/>
    </row>
    <row r="114" spans="1:16" s="54" customFormat="1">
      <c r="A114" s="58" t="s">
        <v>229</v>
      </c>
      <c r="B114" s="45" t="s">
        <v>207</v>
      </c>
      <c r="C114" s="52" t="s">
        <v>209</v>
      </c>
      <c r="D114" s="47" t="s">
        <v>127</v>
      </c>
      <c r="E114" s="45" t="s">
        <v>62</v>
      </c>
      <c r="F114" s="48">
        <v>41485</v>
      </c>
      <c r="G114" s="48">
        <v>41485</v>
      </c>
      <c r="H114" s="52">
        <v>1</v>
      </c>
      <c r="I114" s="75">
        <v>1</v>
      </c>
      <c r="J114" s="71">
        <v>52.16</v>
      </c>
      <c r="K114" s="49"/>
      <c r="L114" s="45"/>
    </row>
    <row r="115" spans="1:16" s="54" customFormat="1">
      <c r="A115" s="58" t="s">
        <v>230</v>
      </c>
      <c r="B115" s="45" t="s">
        <v>208</v>
      </c>
      <c r="C115" s="52" t="s">
        <v>209</v>
      </c>
      <c r="D115" s="47" t="s">
        <v>127</v>
      </c>
      <c r="E115" s="45" t="s">
        <v>62</v>
      </c>
      <c r="F115" s="48">
        <v>41485</v>
      </c>
      <c r="G115" s="48">
        <v>41486</v>
      </c>
      <c r="H115" s="52">
        <v>0.5</v>
      </c>
      <c r="I115" s="75">
        <v>2</v>
      </c>
      <c r="J115" s="71">
        <v>26.08</v>
      </c>
      <c r="K115" s="49"/>
      <c r="L115" s="45"/>
    </row>
    <row r="116" spans="1:16" s="54" customFormat="1">
      <c r="A116" s="44" t="s">
        <v>231</v>
      </c>
      <c r="B116" s="45" t="s">
        <v>54</v>
      </c>
      <c r="C116" s="46">
        <v>6.8</v>
      </c>
      <c r="D116" s="47" t="s">
        <v>127</v>
      </c>
      <c r="E116" s="45" t="s">
        <v>62</v>
      </c>
      <c r="F116" s="48">
        <v>41474</v>
      </c>
      <c r="G116" s="48">
        <v>41481</v>
      </c>
      <c r="H116" s="52">
        <v>7</v>
      </c>
      <c r="I116" s="75">
        <v>8</v>
      </c>
      <c r="J116" s="71">
        <v>365.1</v>
      </c>
      <c r="K116" s="49"/>
      <c r="L116" s="45"/>
    </row>
    <row r="117" spans="1:16" s="54" customFormat="1">
      <c r="A117" s="44" t="s">
        <v>232</v>
      </c>
      <c r="B117" s="45" t="s">
        <v>55</v>
      </c>
      <c r="C117" s="46">
        <v>6.8</v>
      </c>
      <c r="D117" s="47" t="s">
        <v>132</v>
      </c>
      <c r="E117" s="45" t="s">
        <v>123</v>
      </c>
      <c r="F117" s="48">
        <v>41474</v>
      </c>
      <c r="G117" s="48">
        <v>41481</v>
      </c>
      <c r="H117" s="52">
        <v>4</v>
      </c>
      <c r="I117" s="75">
        <v>8</v>
      </c>
      <c r="J117" s="71">
        <v>958.74</v>
      </c>
      <c r="K117" s="49"/>
      <c r="L117" s="45"/>
    </row>
    <row r="118" spans="1:16" s="54" customFormat="1">
      <c r="A118" s="44" t="s">
        <v>233</v>
      </c>
      <c r="B118" s="45" t="s">
        <v>56</v>
      </c>
      <c r="C118" s="52" t="s">
        <v>232</v>
      </c>
      <c r="D118" s="47" t="s">
        <v>132</v>
      </c>
      <c r="E118" s="45" t="s">
        <v>123</v>
      </c>
      <c r="F118" s="48">
        <v>41486</v>
      </c>
      <c r="G118" s="48">
        <v>41487</v>
      </c>
      <c r="H118" s="52">
        <v>1.5</v>
      </c>
      <c r="I118" s="75">
        <v>2</v>
      </c>
      <c r="J118" s="71">
        <v>359.53</v>
      </c>
      <c r="K118" s="49"/>
      <c r="L118" s="37"/>
      <c r="M118" s="43"/>
      <c r="N118" s="43"/>
      <c r="O118" s="43"/>
      <c r="P118" s="43"/>
    </row>
    <row r="119" spans="1:16" s="54" customFormat="1">
      <c r="A119" s="58">
        <v>6.12</v>
      </c>
      <c r="B119" s="45" t="s">
        <v>57</v>
      </c>
      <c r="C119" s="52">
        <v>6.11</v>
      </c>
      <c r="D119" s="47" t="s">
        <v>127</v>
      </c>
      <c r="E119" s="45" t="s">
        <v>62</v>
      </c>
      <c r="F119" s="48">
        <v>41486</v>
      </c>
      <c r="G119" s="48">
        <v>41487</v>
      </c>
      <c r="H119" s="52">
        <v>1.5</v>
      </c>
      <c r="I119" s="75">
        <v>2</v>
      </c>
      <c r="J119" s="71">
        <v>78.239999999999995</v>
      </c>
      <c r="K119" s="49"/>
      <c r="L119" s="37"/>
      <c r="M119" s="43"/>
      <c r="N119" s="43"/>
      <c r="O119" s="43"/>
      <c r="P119" s="43"/>
    </row>
    <row r="120" spans="1:16" s="43" customFormat="1">
      <c r="A120" s="59">
        <v>6.13</v>
      </c>
      <c r="B120" s="37" t="s">
        <v>58</v>
      </c>
      <c r="C120" s="38">
        <v>6.11</v>
      </c>
      <c r="D120" s="39" t="s">
        <v>132</v>
      </c>
      <c r="E120" s="37" t="s">
        <v>123</v>
      </c>
      <c r="F120" s="40">
        <v>41488</v>
      </c>
      <c r="G120" s="40">
        <v>41488</v>
      </c>
      <c r="H120" s="38">
        <v>4</v>
      </c>
      <c r="I120" s="76">
        <v>1</v>
      </c>
      <c r="J120" s="70">
        <v>958.74</v>
      </c>
      <c r="K120" s="42"/>
      <c r="L120" s="45"/>
      <c r="M120" s="54"/>
      <c r="N120" s="54"/>
      <c r="O120" s="54"/>
      <c r="P120" s="54"/>
    </row>
    <row r="121" spans="1:16" s="43" customFormat="1">
      <c r="A121" s="36">
        <v>7</v>
      </c>
      <c r="B121" s="37" t="s">
        <v>27</v>
      </c>
      <c r="C121" s="38">
        <v>6.13</v>
      </c>
      <c r="D121" s="39" t="s">
        <v>127</v>
      </c>
      <c r="E121" s="60" t="s">
        <v>62</v>
      </c>
      <c r="F121" s="40">
        <v>41474</v>
      </c>
      <c r="G121" s="40">
        <v>41505</v>
      </c>
      <c r="H121" s="41">
        <v>34</v>
      </c>
      <c r="I121" s="76">
        <v>32</v>
      </c>
      <c r="J121" s="70">
        <v>3503.29</v>
      </c>
      <c r="K121" s="42"/>
      <c r="L121" s="45"/>
      <c r="M121" s="54"/>
      <c r="N121" s="54"/>
      <c r="O121" s="54"/>
      <c r="P121" s="54"/>
    </row>
    <row r="122" spans="1:16" s="54" customFormat="1">
      <c r="A122" s="44">
        <v>7.1</v>
      </c>
      <c r="B122" s="45" t="s">
        <v>97</v>
      </c>
      <c r="C122" s="46">
        <v>4.5999999999999996</v>
      </c>
      <c r="D122" s="47" t="s">
        <v>126</v>
      </c>
      <c r="E122" s="47" t="s">
        <v>135</v>
      </c>
      <c r="F122" s="48">
        <v>41474</v>
      </c>
      <c r="G122" s="48">
        <v>41488</v>
      </c>
      <c r="H122" s="52">
        <v>8</v>
      </c>
      <c r="I122" s="75">
        <v>15</v>
      </c>
      <c r="J122" s="71">
        <v>970.84</v>
      </c>
      <c r="K122" s="49"/>
      <c r="L122" s="45"/>
    </row>
    <row r="123" spans="1:16" s="54" customFormat="1">
      <c r="A123" s="44" t="s">
        <v>211</v>
      </c>
      <c r="B123" s="45" t="s">
        <v>101</v>
      </c>
      <c r="C123" s="46">
        <v>4.5999999999999996</v>
      </c>
      <c r="D123" s="47" t="s">
        <v>126</v>
      </c>
      <c r="E123" s="47" t="s">
        <v>135</v>
      </c>
      <c r="F123" s="48">
        <v>41474</v>
      </c>
      <c r="G123" s="48">
        <v>41488</v>
      </c>
      <c r="H123" s="52">
        <v>4</v>
      </c>
      <c r="I123" s="75">
        <v>15</v>
      </c>
      <c r="J123" s="71">
        <v>485.42</v>
      </c>
      <c r="K123" s="49"/>
      <c r="L123" s="45"/>
    </row>
    <row r="124" spans="1:16" s="54" customFormat="1">
      <c r="A124" s="44" t="s">
        <v>212</v>
      </c>
      <c r="B124" s="45" t="s">
        <v>102</v>
      </c>
      <c r="C124" s="46">
        <v>4.5999999999999996</v>
      </c>
      <c r="D124" s="47" t="s">
        <v>126</v>
      </c>
      <c r="E124" s="47" t="s">
        <v>135</v>
      </c>
      <c r="F124" s="48">
        <v>41474</v>
      </c>
      <c r="G124" s="48">
        <v>41488</v>
      </c>
      <c r="H124" s="52">
        <v>4</v>
      </c>
      <c r="I124" s="75">
        <v>15</v>
      </c>
      <c r="J124" s="71">
        <v>485.42</v>
      </c>
      <c r="K124" s="49"/>
      <c r="L124" s="45"/>
    </row>
    <row r="125" spans="1:16" s="54" customFormat="1">
      <c r="A125" s="44">
        <v>7.2</v>
      </c>
      <c r="B125" s="45" t="s">
        <v>98</v>
      </c>
      <c r="C125" s="46">
        <v>4.5999999999999996</v>
      </c>
      <c r="D125" s="47" t="s">
        <v>126</v>
      </c>
      <c r="E125" s="47" t="s">
        <v>135</v>
      </c>
      <c r="F125" s="48">
        <v>41474</v>
      </c>
      <c r="G125" s="48">
        <v>41488</v>
      </c>
      <c r="H125" s="52">
        <v>1</v>
      </c>
      <c r="I125" s="75">
        <v>15</v>
      </c>
      <c r="J125" s="71">
        <v>121.36</v>
      </c>
      <c r="K125" s="49"/>
      <c r="L125" s="37"/>
      <c r="M125" s="43"/>
      <c r="N125" s="43"/>
      <c r="O125" s="43"/>
      <c r="P125" s="43"/>
    </row>
    <row r="126" spans="1:16" s="54" customFormat="1">
      <c r="A126" s="44" t="s">
        <v>213</v>
      </c>
      <c r="B126" s="45" t="s">
        <v>99</v>
      </c>
      <c r="C126" s="46">
        <v>7.2</v>
      </c>
      <c r="D126" s="47" t="s">
        <v>127</v>
      </c>
      <c r="E126" s="61" t="s">
        <v>62</v>
      </c>
      <c r="F126" s="48">
        <v>41474</v>
      </c>
      <c r="G126" s="48">
        <v>41488</v>
      </c>
      <c r="H126" s="52">
        <v>1</v>
      </c>
      <c r="I126" s="75">
        <v>15</v>
      </c>
      <c r="J126" s="71">
        <v>52.16</v>
      </c>
      <c r="K126" s="49"/>
      <c r="L126" s="45"/>
    </row>
    <row r="127" spans="1:16" s="43" customFormat="1">
      <c r="A127" s="36">
        <v>7.3</v>
      </c>
      <c r="B127" s="37" t="s">
        <v>100</v>
      </c>
      <c r="C127" s="53">
        <v>7.1</v>
      </c>
      <c r="D127" s="39" t="s">
        <v>126</v>
      </c>
      <c r="E127" s="39" t="s">
        <v>135</v>
      </c>
      <c r="F127" s="40">
        <v>41491</v>
      </c>
      <c r="G127" s="40">
        <v>41502</v>
      </c>
      <c r="H127" s="38">
        <v>8</v>
      </c>
      <c r="I127" s="76">
        <v>12</v>
      </c>
      <c r="J127" s="70">
        <v>970.84</v>
      </c>
      <c r="K127" s="42"/>
      <c r="L127" s="37"/>
    </row>
    <row r="128" spans="1:16" s="54" customFormat="1">
      <c r="A128" s="44" t="s">
        <v>214</v>
      </c>
      <c r="B128" s="45" t="s">
        <v>103</v>
      </c>
      <c r="C128" s="46">
        <v>7.3</v>
      </c>
      <c r="D128" s="47" t="s">
        <v>127</v>
      </c>
      <c r="E128" s="61" t="s">
        <v>62</v>
      </c>
      <c r="F128" s="48">
        <v>41505</v>
      </c>
      <c r="G128" s="48">
        <v>41505</v>
      </c>
      <c r="H128" s="52">
        <v>8</v>
      </c>
      <c r="I128" s="75">
        <v>1</v>
      </c>
      <c r="J128" s="71">
        <v>417.25</v>
      </c>
      <c r="K128" s="49"/>
      <c r="L128" s="45"/>
    </row>
    <row r="129" spans="1:16" s="43" customFormat="1">
      <c r="A129" s="36">
        <v>8</v>
      </c>
      <c r="B129" s="37" t="s">
        <v>28</v>
      </c>
      <c r="C129" s="53">
        <v>7.3</v>
      </c>
      <c r="D129" s="39" t="s">
        <v>127</v>
      </c>
      <c r="E129" s="60" t="s">
        <v>62</v>
      </c>
      <c r="F129" s="40">
        <v>41474</v>
      </c>
      <c r="G129" s="40">
        <v>41526</v>
      </c>
      <c r="H129" s="41">
        <v>62</v>
      </c>
      <c r="I129" s="76">
        <v>54</v>
      </c>
      <c r="J129" s="70">
        <v>4748.18</v>
      </c>
      <c r="K129" s="42"/>
      <c r="L129" s="45"/>
      <c r="M129" s="54"/>
      <c r="N129" s="54"/>
      <c r="O129" s="54"/>
      <c r="P129" s="54"/>
    </row>
    <row r="130" spans="1:16" s="54" customFormat="1">
      <c r="A130" s="44">
        <v>8.1</v>
      </c>
      <c r="B130" s="45" t="s">
        <v>104</v>
      </c>
      <c r="C130" s="52" t="s">
        <v>214</v>
      </c>
      <c r="D130" s="47" t="s">
        <v>127</v>
      </c>
      <c r="E130" s="61" t="s">
        <v>62</v>
      </c>
      <c r="F130" s="48">
        <v>41474</v>
      </c>
      <c r="G130" s="48">
        <v>41488</v>
      </c>
      <c r="H130" s="52">
        <v>12</v>
      </c>
      <c r="I130" s="75">
        <v>15</v>
      </c>
      <c r="J130" s="71">
        <v>625.88</v>
      </c>
      <c r="K130" s="49"/>
      <c r="L130" s="45"/>
    </row>
    <row r="131" spans="1:16" s="54" customFormat="1">
      <c r="A131" s="44" t="s">
        <v>215</v>
      </c>
      <c r="B131" s="45" t="s">
        <v>128</v>
      </c>
      <c r="C131" s="46">
        <v>8.1</v>
      </c>
      <c r="D131" s="47" t="s">
        <v>129</v>
      </c>
      <c r="E131" s="45" t="s">
        <v>138</v>
      </c>
      <c r="F131" s="48">
        <v>41506</v>
      </c>
      <c r="G131" s="48">
        <v>41509</v>
      </c>
      <c r="H131" s="52">
        <v>8</v>
      </c>
      <c r="I131" s="75">
        <v>4</v>
      </c>
      <c r="J131" s="71">
        <v>1305.83</v>
      </c>
      <c r="K131" s="49"/>
      <c r="L131" s="45"/>
    </row>
    <row r="132" spans="1:16" s="54" customFormat="1">
      <c r="A132" s="44">
        <v>8.1999999999999993</v>
      </c>
      <c r="B132" s="45" t="s">
        <v>105</v>
      </c>
      <c r="C132" s="52" t="s">
        <v>215</v>
      </c>
      <c r="D132" s="47" t="s">
        <v>127</v>
      </c>
      <c r="E132" s="61" t="s">
        <v>62</v>
      </c>
      <c r="F132" s="48">
        <v>41512</v>
      </c>
      <c r="G132" s="48">
        <v>41516</v>
      </c>
      <c r="H132" s="52">
        <v>40</v>
      </c>
      <c r="I132" s="75">
        <v>5</v>
      </c>
      <c r="J132" s="71">
        <v>2086.27</v>
      </c>
      <c r="K132" s="49"/>
      <c r="L132" s="37"/>
      <c r="M132" s="43"/>
      <c r="N132" s="43"/>
      <c r="O132" s="43"/>
      <c r="P132" s="43"/>
    </row>
    <row r="133" spans="1:16" s="54" customFormat="1">
      <c r="A133" s="44"/>
      <c r="B133" s="37" t="s">
        <v>154</v>
      </c>
      <c r="C133" s="52"/>
      <c r="D133" s="47"/>
      <c r="E133" s="61"/>
      <c r="F133" s="40">
        <v>41519</v>
      </c>
      <c r="G133" s="40">
        <v>41519</v>
      </c>
      <c r="H133" s="52"/>
      <c r="I133" s="75">
        <v>1</v>
      </c>
      <c r="J133" s="71"/>
      <c r="K133" s="49"/>
      <c r="L133" s="37"/>
      <c r="M133" s="43"/>
      <c r="N133" s="43"/>
      <c r="O133" s="43"/>
      <c r="P133" s="43"/>
    </row>
    <row r="134" spans="1:16" s="43" customFormat="1">
      <c r="A134" s="36">
        <v>8.3000000000000007</v>
      </c>
      <c r="B134" s="37" t="s">
        <v>156</v>
      </c>
      <c r="C134" s="53">
        <v>8.1999999999999993</v>
      </c>
      <c r="D134" s="39" t="s">
        <v>127</v>
      </c>
      <c r="E134" s="60" t="s">
        <v>62</v>
      </c>
      <c r="F134" s="40">
        <v>41526</v>
      </c>
      <c r="G134" s="40">
        <v>41578</v>
      </c>
      <c r="H134" s="38">
        <v>2</v>
      </c>
      <c r="I134" s="76">
        <v>53</v>
      </c>
      <c r="J134" s="70">
        <v>104.31</v>
      </c>
      <c r="K134" s="42"/>
      <c r="L134" s="45"/>
      <c r="M134" s="54"/>
      <c r="N134" s="54"/>
      <c r="O134" s="54"/>
      <c r="P134" s="54"/>
    </row>
    <row r="135" spans="1:16" s="43" customFormat="1">
      <c r="A135" s="36">
        <v>9</v>
      </c>
      <c r="B135" s="37" t="s">
        <v>106</v>
      </c>
      <c r="C135" s="53">
        <v>8.3000000000000007</v>
      </c>
      <c r="D135" s="39" t="s">
        <v>127</v>
      </c>
      <c r="E135" s="60" t="s">
        <v>62</v>
      </c>
      <c r="F135" s="40">
        <v>41527</v>
      </c>
      <c r="G135" s="40">
        <v>41529</v>
      </c>
      <c r="H135" s="38">
        <v>6</v>
      </c>
      <c r="I135" s="76">
        <v>3</v>
      </c>
      <c r="J135" s="70">
        <v>312.94</v>
      </c>
      <c r="K135" s="42"/>
      <c r="L135" s="45"/>
      <c r="M135" s="54"/>
      <c r="N135" s="54"/>
      <c r="O135" s="54"/>
      <c r="P135" s="54"/>
    </row>
    <row r="136" spans="1:16" s="54" customFormat="1">
      <c r="A136" s="44">
        <v>9.1</v>
      </c>
      <c r="B136" s="45" t="s">
        <v>107</v>
      </c>
      <c r="C136" s="46">
        <v>8.3000000000000007</v>
      </c>
      <c r="D136" s="47" t="s">
        <v>127</v>
      </c>
      <c r="E136" s="61" t="s">
        <v>62</v>
      </c>
      <c r="F136" s="48">
        <v>41527</v>
      </c>
      <c r="G136" s="48">
        <v>41528</v>
      </c>
      <c r="H136" s="52">
        <v>4</v>
      </c>
      <c r="I136" s="75">
        <v>2</v>
      </c>
      <c r="J136" s="71">
        <v>208.63</v>
      </c>
      <c r="K136" s="49"/>
      <c r="L136" s="45"/>
    </row>
    <row r="137" spans="1:16" s="54" customFormat="1">
      <c r="A137" s="44">
        <v>9.1999999999999993</v>
      </c>
      <c r="B137" s="45" t="s">
        <v>108</v>
      </c>
      <c r="C137" s="46">
        <v>9.1</v>
      </c>
      <c r="D137" s="47" t="s">
        <v>127</v>
      </c>
      <c r="E137" s="61" t="s">
        <v>62</v>
      </c>
      <c r="F137" s="48">
        <v>41529</v>
      </c>
      <c r="G137" s="48">
        <v>41529</v>
      </c>
      <c r="H137" s="52">
        <v>2</v>
      </c>
      <c r="I137" s="75">
        <v>1</v>
      </c>
      <c r="J137" s="71">
        <v>104.31</v>
      </c>
      <c r="K137" s="49"/>
      <c r="L137" s="45"/>
    </row>
    <row r="138" spans="1:16" s="54" customFormat="1" ht="39">
      <c r="A138" s="36">
        <v>10</v>
      </c>
      <c r="B138" s="37" t="s">
        <v>29</v>
      </c>
      <c r="C138" s="53">
        <v>8.3000000000000007</v>
      </c>
      <c r="D138" s="39" t="s">
        <v>127</v>
      </c>
      <c r="E138" s="60" t="s">
        <v>62</v>
      </c>
      <c r="F138" s="40">
        <v>41526</v>
      </c>
      <c r="G138" s="64" t="s">
        <v>155</v>
      </c>
      <c r="H138" s="65" t="s">
        <v>63</v>
      </c>
      <c r="I138" s="76" t="s">
        <v>63</v>
      </c>
      <c r="J138" s="73" t="s">
        <v>63</v>
      </c>
      <c r="K138" s="49"/>
      <c r="L138" s="45"/>
    </row>
    <row r="139" spans="1:16">
      <c r="C139" s="17"/>
    </row>
    <row r="140" spans="1:16">
      <c r="C140" s="17"/>
    </row>
    <row r="141" spans="1:16">
      <c r="C141" s="17"/>
    </row>
    <row r="142" spans="1:16">
      <c r="C142" s="17"/>
    </row>
  </sheetData>
  <phoneticPr fontId="7" type="noConversion"/>
  <printOptions horizontalCentered="1" gridLines="1"/>
  <pageMargins left="0.25" right="0.25" top="0.75" bottom="0.75" header="0.3" footer="0.3"/>
  <pageSetup scale="72" fitToHeight="0" orientation="landscape" horizontalDpi="4294967294" verticalDpi="4294967294" r:id="rId1"/>
  <headerFooter>
    <oddHeader>&amp;C&amp;"-,Bold"Complete Janitorial Services Schedule Budget
Sample&amp;R&amp;10By Author Diana L. Lindstrom
ShipwreckedProject.com</oddHeader>
    <oddFooter>&amp;L&amp;10J. Ross Publishing WAV&amp;XTM &amp;Xmaterial&amp;C&amp;P of &amp;N&amp;R&amp;"-,Italic"&amp;10Procurement Project Management Success&amp;"-,Regular", 2014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Budget</vt:lpstr>
      <vt:lpstr>'Schedule Budget'!Print_Area</vt:lpstr>
      <vt:lpstr>'Schedule Budget'!Print_Titles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Lindstrom</dc:creator>
  <cp:lastModifiedBy>Mary Ellen Thoms</cp:lastModifiedBy>
  <cp:lastPrinted>2014-01-17T20:16:20Z</cp:lastPrinted>
  <dcterms:created xsi:type="dcterms:W3CDTF">2013-04-17T21:55:22Z</dcterms:created>
  <dcterms:modified xsi:type="dcterms:W3CDTF">2014-01-17T20:16:56Z</dcterms:modified>
</cp:coreProperties>
</file>